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082\Desktop\"/>
    </mc:Choice>
  </mc:AlternateContent>
  <xr:revisionPtr revIDLastSave="0" documentId="13_ncr:1_{773B18A8-3964-4B9E-AE55-BF51F8CE94F3}" xr6:coauthVersionLast="47" xr6:coauthVersionMax="47" xr10:uidLastSave="{00000000-0000-0000-0000-000000000000}"/>
  <bookViews>
    <workbookView xWindow="-120" yWindow="-120" windowWidth="29040" windowHeight="15720" tabRatio="925" xr2:uid="{00000000-000D-0000-FFFF-FFFF00000000}"/>
  </bookViews>
  <sheets>
    <sheet name="申込書" sheetId="25" r:id="rId1"/>
    <sheet name="集計表" sheetId="2" r:id="rId2"/>
    <sheet name="宗像市" sheetId="3" r:id="rId3"/>
    <sheet name="福津市・古賀市・新宮町" sheetId="4" r:id="rId4"/>
    <sheet name="南区" sheetId="19" state="hidden" r:id="rId5"/>
    <sheet name="博多区" sheetId="8" state="hidden" r:id="rId6"/>
    <sheet name="中央区" sheetId="20" state="hidden" r:id="rId7"/>
    <sheet name="城南区" sheetId="18" state="hidden" r:id="rId8"/>
    <sheet name="早良区 " sheetId="23" state="hidden" r:id="rId9"/>
    <sheet name="西区" sheetId="21" state="hidden" r:id="rId10"/>
    <sheet name="春日市" sheetId="27" state="hidden" r:id="rId11"/>
    <sheet name="大野城" sheetId="26" state="hidden" r:id="rId12"/>
    <sheet name="筑紫野" sheetId="29" state="hidden" r:id="rId13"/>
    <sheet name="那珂川・太宰府" sheetId="28" state="hidden" r:id="rId14"/>
  </sheets>
  <definedNames>
    <definedName name="_xlnm.Print_Area" localSheetId="2">宗像市!$A$1:$AA$67</definedName>
    <definedName name="_xlnm.Print_Area" localSheetId="1">集計表!$A$1:$AE$50</definedName>
    <definedName name="_xlnm.Print_Area" localSheetId="10">春日市!$A$1:$AA$60</definedName>
    <definedName name="_xlnm.Print_Area" localSheetId="7">城南区!$A$1:$AA$66</definedName>
    <definedName name="_xlnm.Print_Area" localSheetId="9">西区!$A$1:$AA$69</definedName>
    <definedName name="_xlnm.Print_Area" localSheetId="8">'早良区 '!$A$1:$AA$66</definedName>
    <definedName name="_xlnm.Print_Area" localSheetId="11">大野城!$A$1:$AA$58</definedName>
    <definedName name="_xlnm.Print_Area" localSheetId="12">筑紫野!$A$1:$AA$55</definedName>
    <definedName name="_xlnm.Print_Area" localSheetId="6">中央区!$A$1:$AA$67</definedName>
    <definedName name="_xlnm.Print_Area" localSheetId="13">那珂川・太宰府!$A$1:$AA$58</definedName>
    <definedName name="_xlnm.Print_Area" localSheetId="4">南区!$A$1:$AA$65</definedName>
    <definedName name="_xlnm.Print_Area" localSheetId="5">博多区!$A$1:$AA$67</definedName>
    <definedName name="_xlnm.Print_Area" localSheetId="3">福津市・古賀市・新宮町!$A$1:$AA$72</definedName>
    <definedName name="_xlnm.Print_Titles" localSheetId="1">集計表!$1:$6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" i="3" l="1"/>
  <c r="D2" i="3"/>
  <c r="D2" i="4" s="1"/>
  <c r="T25" i="4"/>
  <c r="T18" i="19" l="1"/>
  <c r="T13" i="19"/>
  <c r="F42" i="19"/>
  <c r="F24" i="19"/>
  <c r="F10" i="19"/>
  <c r="S18" i="19"/>
  <c r="S13" i="19"/>
  <c r="E42" i="19"/>
  <c r="E24" i="19"/>
  <c r="E10" i="19"/>
  <c r="S21" i="19" l="1"/>
  <c r="T21" i="19"/>
  <c r="X1" i="28" l="1"/>
  <c r="T62" i="4" l="1"/>
  <c r="T72" i="4"/>
  <c r="S15" i="4"/>
  <c r="T15" i="4"/>
  <c r="F32" i="4"/>
  <c r="E32" i="4"/>
  <c r="T73" i="4" l="1"/>
  <c r="F16" i="28"/>
  <c r="F58" i="4" l="1"/>
  <c r="E58" i="4" l="1"/>
  <c r="K20" i="2" s="1"/>
  <c r="F42" i="29" l="1"/>
  <c r="E42" i="29"/>
  <c r="E16" i="28"/>
  <c r="T20" i="28"/>
  <c r="S20" i="28"/>
  <c r="T25" i="26" l="1"/>
  <c r="S25" i="26"/>
  <c r="F50" i="26"/>
  <c r="E50" i="26"/>
  <c r="T50" i="27"/>
  <c r="S50" i="27"/>
  <c r="T43" i="27"/>
  <c r="S43" i="27"/>
  <c r="F45" i="27"/>
  <c r="E45" i="27"/>
  <c r="F37" i="27"/>
  <c r="E37" i="27"/>
  <c r="T39" i="27" l="1"/>
  <c r="S39" i="27"/>
  <c r="F29" i="28" l="1"/>
  <c r="E29" i="28"/>
  <c r="T9" i="8" l="1"/>
  <c r="R2" i="2" l="1"/>
  <c r="P2" i="3" s="1"/>
  <c r="U2" i="27"/>
  <c r="U2" i="21"/>
  <c r="U2" i="28"/>
  <c r="P2" i="26" l="1"/>
  <c r="P2" i="29"/>
  <c r="P2" i="28"/>
  <c r="L2" i="2"/>
  <c r="K2" i="27" s="1"/>
  <c r="P2" i="27"/>
  <c r="F2" i="2"/>
  <c r="F2" i="29" l="1"/>
  <c r="F2" i="26"/>
  <c r="F2" i="28"/>
  <c r="F2" i="27"/>
  <c r="F2" i="3"/>
  <c r="K2" i="28"/>
  <c r="K2" i="29"/>
  <c r="K2" i="26"/>
  <c r="E16" i="8" l="1"/>
  <c r="F16" i="8"/>
  <c r="F22" i="28" l="1"/>
  <c r="E22" i="28"/>
  <c r="T16" i="28"/>
  <c r="S16" i="28"/>
  <c r="T9" i="28"/>
  <c r="S9" i="28"/>
  <c r="F30" i="27"/>
  <c r="E30" i="27"/>
  <c r="T33" i="27"/>
  <c r="S33" i="27"/>
  <c r="F21" i="27"/>
  <c r="E21" i="27"/>
  <c r="T28" i="27"/>
  <c r="S28" i="27"/>
  <c r="T21" i="27"/>
  <c r="S21" i="27"/>
  <c r="T12" i="27"/>
  <c r="S12" i="27"/>
  <c r="F13" i="27"/>
  <c r="E13" i="27"/>
  <c r="X1" i="27"/>
  <c r="F36" i="29"/>
  <c r="E36" i="29"/>
  <c r="F30" i="29"/>
  <c r="E30" i="29"/>
  <c r="F26" i="29"/>
  <c r="E26" i="29"/>
  <c r="T12" i="29"/>
  <c r="S12" i="29"/>
  <c r="F14" i="29"/>
  <c r="E14" i="29"/>
  <c r="U2" i="29"/>
  <c r="X1" i="29"/>
  <c r="F42" i="26"/>
  <c r="E42" i="26"/>
  <c r="F36" i="26"/>
  <c r="E36" i="26"/>
  <c r="F27" i="26"/>
  <c r="E27" i="26"/>
  <c r="F21" i="26"/>
  <c r="E21" i="26"/>
  <c r="T17" i="26"/>
  <c r="S17" i="26"/>
  <c r="T12" i="26"/>
  <c r="S12" i="26"/>
  <c r="F13" i="26"/>
  <c r="E13" i="26"/>
  <c r="U2" i="26"/>
  <c r="X1" i="26"/>
  <c r="T52" i="27" l="1"/>
  <c r="S52" i="27"/>
  <c r="E31" i="28"/>
  <c r="Y4" i="27"/>
  <c r="S22" i="28"/>
  <c r="S32" i="26"/>
  <c r="S15" i="29"/>
  <c r="T15" i="29"/>
  <c r="Y4" i="29" s="1"/>
  <c r="T22" i="28"/>
  <c r="T32" i="26"/>
  <c r="Y4" i="26" s="1"/>
  <c r="F31" i="28"/>
  <c r="Y4" i="28" l="1"/>
  <c r="D3" i="2"/>
  <c r="D3" i="28" s="1"/>
  <c r="D3" i="29" l="1"/>
  <c r="D3" i="27"/>
  <c r="D3" i="26"/>
  <c r="S58" i="23" l="1"/>
  <c r="T58" i="23"/>
  <c r="S63" i="23"/>
  <c r="T63" i="23"/>
  <c r="X2" i="2" l="1"/>
  <c r="U2" i="3"/>
  <c r="X1" i="4" l="1"/>
  <c r="N39" i="2" l="1"/>
  <c r="Q39" i="2" s="1"/>
  <c r="V39" i="2" s="1"/>
  <c r="I6" i="25" l="1"/>
  <c r="T22" i="3" l="1"/>
  <c r="N14" i="2" s="1"/>
  <c r="T14" i="3"/>
  <c r="N13" i="2" s="1"/>
  <c r="U2" i="23" l="1"/>
  <c r="U2" i="18"/>
  <c r="U2" i="19"/>
  <c r="U2" i="20"/>
  <c r="U2" i="8"/>
  <c r="U2" i="4"/>
  <c r="T33" i="4"/>
  <c r="T39" i="4"/>
  <c r="T50" i="4"/>
  <c r="T17" i="8"/>
  <c r="T51" i="4" l="1"/>
  <c r="P2" i="21"/>
  <c r="M6" i="25"/>
  <c r="J2" i="8" s="1"/>
  <c r="F66" i="21"/>
  <c r="E66" i="21"/>
  <c r="T64" i="21"/>
  <c r="S64" i="21"/>
  <c r="T14" i="23"/>
  <c r="S14" i="23"/>
  <c r="F58" i="23"/>
  <c r="E58" i="23"/>
  <c r="F49" i="23"/>
  <c r="E49" i="23"/>
  <c r="T50" i="23"/>
  <c r="S50" i="23"/>
  <c r="F39" i="23"/>
  <c r="E39" i="23"/>
  <c r="T37" i="23"/>
  <c r="S37" i="23"/>
  <c r="F28" i="23"/>
  <c r="E28" i="23"/>
  <c r="T28" i="23"/>
  <c r="S28" i="23"/>
  <c r="F16" i="23"/>
  <c r="E16" i="23"/>
  <c r="Y1" i="23"/>
  <c r="F54" i="21"/>
  <c r="E54" i="21"/>
  <c r="F45" i="21"/>
  <c r="E45" i="21"/>
  <c r="T55" i="21"/>
  <c r="S55" i="21"/>
  <c r="T44" i="21"/>
  <c r="S44" i="21"/>
  <c r="F37" i="21"/>
  <c r="E37" i="21"/>
  <c r="T30" i="21"/>
  <c r="S30" i="21"/>
  <c r="F22" i="21"/>
  <c r="E22" i="21"/>
  <c r="T19" i="21"/>
  <c r="S19" i="21"/>
  <c r="F13" i="21"/>
  <c r="E13" i="21"/>
  <c r="Y1" i="21"/>
  <c r="F42" i="18"/>
  <c r="E42" i="18"/>
  <c r="T13" i="18"/>
  <c r="S13" i="18"/>
  <c r="F36" i="18"/>
  <c r="E36" i="18"/>
  <c r="F30" i="18"/>
  <c r="E30" i="18"/>
  <c r="T10" i="18"/>
  <c r="S10" i="18"/>
  <c r="F14" i="18"/>
  <c r="E14" i="18"/>
  <c r="Y1" i="18"/>
  <c r="T17" i="20"/>
  <c r="S17" i="20"/>
  <c r="T12" i="20"/>
  <c r="S12" i="20"/>
  <c r="F29" i="20"/>
  <c r="E29" i="20"/>
  <c r="F17" i="20"/>
  <c r="E17" i="20"/>
  <c r="Y1" i="20"/>
  <c r="X1" i="19"/>
  <c r="S17" i="8"/>
  <c r="S9" i="8"/>
  <c r="S72" i="4"/>
  <c r="N28" i="2"/>
  <c r="S62" i="4"/>
  <c r="K28" i="2" s="1"/>
  <c r="E64" i="3"/>
  <c r="K12" i="2" s="1"/>
  <c r="S22" i="3"/>
  <c r="K14" i="2" s="1"/>
  <c r="Q14" i="2" s="1"/>
  <c r="Y1" i="8"/>
  <c r="K22" i="2"/>
  <c r="N22" i="2"/>
  <c r="E17" i="4"/>
  <c r="F17" i="4"/>
  <c r="N16" i="2" s="1"/>
  <c r="S25" i="4"/>
  <c r="K23" i="2" s="1"/>
  <c r="N23" i="2"/>
  <c r="K17" i="2"/>
  <c r="N17" i="2"/>
  <c r="S33" i="4"/>
  <c r="K24" i="2" s="1"/>
  <c r="N24" i="2"/>
  <c r="E40" i="4"/>
  <c r="K18" i="2" s="1"/>
  <c r="F40" i="4"/>
  <c r="N18" i="2" s="1"/>
  <c r="S39" i="4"/>
  <c r="K25" i="2" s="1"/>
  <c r="N25" i="2"/>
  <c r="E48" i="4"/>
  <c r="K19" i="2" s="1"/>
  <c r="F48" i="4"/>
  <c r="S50" i="4"/>
  <c r="K26" i="2" s="1"/>
  <c r="N26" i="2"/>
  <c r="E10" i="3"/>
  <c r="K7" i="2" s="1"/>
  <c r="F10" i="3"/>
  <c r="N7" i="2" s="1"/>
  <c r="S14" i="3"/>
  <c r="K13" i="2" s="1"/>
  <c r="Q13" i="2" s="1"/>
  <c r="E20" i="3"/>
  <c r="K8" i="2" s="1"/>
  <c r="F20" i="3"/>
  <c r="N8" i="2" s="1"/>
  <c r="E27" i="3"/>
  <c r="K9" i="2" s="1"/>
  <c r="F27" i="3"/>
  <c r="N9" i="2" s="1"/>
  <c r="E40" i="3"/>
  <c r="F40" i="3"/>
  <c r="N10" i="2" s="1"/>
  <c r="E53" i="3"/>
  <c r="K11" i="2" s="1"/>
  <c r="F53" i="3"/>
  <c r="N11" i="2" s="1"/>
  <c r="F64" i="3"/>
  <c r="N12" i="2" s="1"/>
  <c r="F60" i="4" l="1"/>
  <c r="X4" i="4" s="1"/>
  <c r="Y4" i="19"/>
  <c r="N19" i="2"/>
  <c r="Q19" i="2" s="1"/>
  <c r="N20" i="2"/>
  <c r="Q20" i="2" s="1"/>
  <c r="K16" i="2"/>
  <c r="Q16" i="2" s="1"/>
  <c r="E60" i="4"/>
  <c r="Q8" i="2"/>
  <c r="Q11" i="2"/>
  <c r="Q9" i="2"/>
  <c r="Q12" i="2"/>
  <c r="N15" i="2"/>
  <c r="Q7" i="2"/>
  <c r="K27" i="2"/>
  <c r="N27" i="2"/>
  <c r="I23" i="25" s="1"/>
  <c r="F60" i="23"/>
  <c r="X4" i="23" s="1"/>
  <c r="F19" i="8"/>
  <c r="X4" i="8" s="1"/>
  <c r="E60" i="23"/>
  <c r="S15" i="18"/>
  <c r="T15" i="18"/>
  <c r="X4" i="18" s="1"/>
  <c r="S20" i="20"/>
  <c r="E19" i="8"/>
  <c r="T20" i="20"/>
  <c r="X4" i="20" s="1"/>
  <c r="AA39" i="2"/>
  <c r="K29" i="2"/>
  <c r="K30" i="2" s="1"/>
  <c r="E24" i="25" s="1"/>
  <c r="S73" i="4"/>
  <c r="F2" i="18"/>
  <c r="F2" i="21"/>
  <c r="F2" i="19"/>
  <c r="F2" i="20"/>
  <c r="F2" i="4"/>
  <c r="F2" i="23"/>
  <c r="F2" i="8"/>
  <c r="T24" i="3"/>
  <c r="X4" i="3" s="1"/>
  <c r="T66" i="21"/>
  <c r="X4" i="21" s="1"/>
  <c r="Q23" i="2"/>
  <c r="Q26" i="2"/>
  <c r="Q25" i="2"/>
  <c r="Q22" i="2"/>
  <c r="P2" i="18"/>
  <c r="P2" i="8"/>
  <c r="Q17" i="2"/>
  <c r="Q24" i="2"/>
  <c r="S24" i="3"/>
  <c r="J2" i="18"/>
  <c r="K10" i="2"/>
  <c r="Q10" i="2" s="1"/>
  <c r="K2" i="19"/>
  <c r="J2" i="20"/>
  <c r="J2" i="3"/>
  <c r="J2" i="4"/>
  <c r="J2" i="23"/>
  <c r="P2" i="4"/>
  <c r="P2" i="19"/>
  <c r="P2" i="20"/>
  <c r="P2" i="23"/>
  <c r="Q28" i="2"/>
  <c r="S51" i="4"/>
  <c r="Q18" i="2"/>
  <c r="J2" i="21"/>
  <c r="N29" i="2"/>
  <c r="N30" i="2" s="1"/>
  <c r="S66" i="21"/>
  <c r="K15" i="2" l="1"/>
  <c r="K21" i="2"/>
  <c r="E22" i="25" s="1"/>
  <c r="N21" i="2"/>
  <c r="I22" i="25" s="1"/>
  <c r="E23" i="25"/>
  <c r="Q27" i="2"/>
  <c r="I21" i="25"/>
  <c r="I24" i="25"/>
  <c r="Q30" i="2"/>
  <c r="F67" i="4"/>
  <c r="E67" i="4"/>
  <c r="Q29" i="2"/>
  <c r="K33" i="2" l="1"/>
  <c r="N33" i="2"/>
  <c r="Q21" i="2"/>
  <c r="I25" i="25"/>
  <c r="J9" i="25" s="1"/>
  <c r="E21" i="25"/>
  <c r="Q15" i="2"/>
  <c r="N37" i="2"/>
  <c r="Q37" i="2" l="1"/>
  <c r="V37" i="2" s="1"/>
  <c r="N40" i="2"/>
  <c r="E25" i="25"/>
  <c r="Q33" i="2"/>
  <c r="U3" i="21"/>
  <c r="U3" i="28"/>
  <c r="U3" i="29"/>
  <c r="U3" i="27"/>
  <c r="U3" i="26"/>
  <c r="X3" i="2"/>
  <c r="U3" i="8" l="1"/>
  <c r="Q40" i="2"/>
  <c r="V40" i="2"/>
  <c r="AA37" i="2" l="1"/>
  <c r="AA40" i="2" s="1"/>
  <c r="U3" i="23"/>
  <c r="U3" i="18"/>
  <c r="U3" i="3"/>
  <c r="U3" i="20"/>
  <c r="U3" i="19"/>
  <c r="U3" i="4"/>
  <c r="D3" i="23" l="1"/>
  <c r="D3" i="21"/>
  <c r="D3" i="19"/>
  <c r="D3" i="3"/>
  <c r="D3" i="20"/>
  <c r="D3" i="8"/>
  <c r="D3" i="18"/>
  <c r="D3" i="4"/>
</calcChain>
</file>

<file path=xl/sharedStrings.xml><?xml version="1.0" encoding="utf-8"?>
<sst xmlns="http://schemas.openxmlformats.org/spreadsheetml/2006/main" count="2109" uniqueCount="1721">
  <si>
    <t>総　合　計</t>
    <rPh sb="0" eb="1">
      <t>ソウ</t>
    </rPh>
    <rPh sb="2" eb="3">
      <t>ゴウ</t>
    </rPh>
    <rPh sb="4" eb="5">
      <t>ケイ</t>
    </rPh>
    <phoneticPr fontId="20"/>
  </si>
  <si>
    <t>お見積もり</t>
    <rPh sb="1" eb="3">
      <t>ミツ</t>
    </rPh>
    <phoneticPr fontId="20"/>
  </si>
  <si>
    <t>単価</t>
    <rPh sb="0" eb="2">
      <t>タンカ</t>
    </rPh>
    <phoneticPr fontId="20"/>
  </si>
  <si>
    <t>総額（税抜き）</t>
    <rPh sb="0" eb="2">
      <t>ソウガク</t>
    </rPh>
    <rPh sb="3" eb="4">
      <t>ゼイ</t>
    </rPh>
    <rPh sb="4" eb="5">
      <t>ヌ</t>
    </rPh>
    <phoneticPr fontId="20"/>
  </si>
  <si>
    <t>円</t>
    <rPh sb="0" eb="1">
      <t>エン</t>
    </rPh>
    <phoneticPr fontId="20"/>
  </si>
  <si>
    <t>通信欄・備考</t>
    <rPh sb="0" eb="3">
      <t>ツウシンラン</t>
    </rPh>
    <rPh sb="4" eb="6">
      <t>ビコウ</t>
    </rPh>
    <phoneticPr fontId="20"/>
  </si>
  <si>
    <t>ページ計</t>
    <rPh sb="3" eb="4">
      <t>ケイ</t>
    </rPh>
    <phoneticPr fontId="20"/>
  </si>
  <si>
    <t>配布数</t>
    <rPh sb="0" eb="2">
      <t>ハイフ</t>
    </rPh>
    <rPh sb="2" eb="3">
      <t>スウ</t>
    </rPh>
    <phoneticPr fontId="20"/>
  </si>
  <si>
    <t>配布</t>
    <rPh sb="0" eb="2">
      <t>ハイフ</t>
    </rPh>
    <phoneticPr fontId="20"/>
  </si>
  <si>
    <t>計</t>
    <phoneticPr fontId="20"/>
  </si>
  <si>
    <t>計</t>
    <rPh sb="0" eb="1">
      <t>ケイ</t>
    </rPh>
    <phoneticPr fontId="20"/>
  </si>
  <si>
    <t>ポスティング配布企画書</t>
    <phoneticPr fontId="20"/>
  </si>
  <si>
    <t>集計表</t>
    <rPh sb="0" eb="3">
      <t>シュウケイヒョウ</t>
    </rPh>
    <phoneticPr fontId="23"/>
  </si>
  <si>
    <t>～</t>
    <phoneticPr fontId="20"/>
  </si>
  <si>
    <t>【</t>
    <phoneticPr fontId="20"/>
  </si>
  <si>
    <t>レスポンス</t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</si>
  <si>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</si>
  <si>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</si>
  <si>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</si>
  <si>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</si>
  <si>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</si>
  <si>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</si>
  <si>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</si>
  <si>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</si>
  <si>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配布エリア</t>
    <phoneticPr fontId="20"/>
  </si>
  <si>
    <t>コード№</t>
    <phoneticPr fontId="20"/>
  </si>
  <si>
    <t>計</t>
    <phoneticPr fontId="20"/>
  </si>
  <si>
    <t>計</t>
    <phoneticPr fontId="20"/>
  </si>
  <si>
    <t>㈱毎日メディアサービス</t>
    <rPh sb="1" eb="3">
      <t>マイニチ</t>
    </rPh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</si>
  <si>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</si>
  <si>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</si>
  <si>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</si>
  <si>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</si>
  <si>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</si>
  <si>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</si>
  <si>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</si>
  <si>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</si>
  <si>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　　　　　　ポスティング配布企画書　　　　　　　　　　　　</t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</si>
  <si>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</si>
  <si>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</si>
  <si>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</si>
  <si>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</si>
  <si>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（</t>
    <phoneticPr fontId="20"/>
  </si>
  <si>
    <t>）</t>
    <phoneticPr fontId="20"/>
  </si>
  <si>
    <t>コード№</t>
    <phoneticPr fontId="20"/>
  </si>
  <si>
    <t>号</t>
    <phoneticPr fontId="20"/>
  </si>
  <si>
    <t>広告名</t>
    <rPh sb="0" eb="2">
      <t>コウコク</t>
    </rPh>
    <rPh sb="2" eb="3">
      <t>メイ</t>
    </rPh>
    <phoneticPr fontId="20"/>
  </si>
  <si>
    <t>ポスティング配布企画書</t>
    <rPh sb="6" eb="8">
      <t>ハイフ</t>
    </rPh>
    <rPh sb="8" eb="11">
      <t>キカクショ</t>
    </rPh>
    <phoneticPr fontId="20"/>
  </si>
  <si>
    <t>配布日</t>
    <rPh sb="0" eb="2">
      <t>ハイフ</t>
    </rPh>
    <rPh sb="2" eb="3">
      <t>ビ</t>
    </rPh>
    <phoneticPr fontId="20"/>
  </si>
  <si>
    <t>(金)</t>
    <rPh sb="1" eb="2">
      <t>キン</t>
    </rPh>
    <phoneticPr fontId="20"/>
  </si>
  <si>
    <t>】</t>
    <phoneticPr fontId="20"/>
  </si>
  <si>
    <t>枚　数</t>
    <rPh sb="0" eb="1">
      <t>マイ</t>
    </rPh>
    <rPh sb="2" eb="3">
      <t>カズ</t>
    </rPh>
    <phoneticPr fontId="20"/>
  </si>
  <si>
    <t>枚</t>
    <rPh sb="0" eb="1">
      <t>マイ</t>
    </rPh>
    <phoneticPr fontId="20"/>
  </si>
  <si>
    <t>地区</t>
    <rPh sb="0" eb="2">
      <t>チク</t>
    </rPh>
    <phoneticPr fontId="20"/>
  </si>
  <si>
    <t>配布可能数</t>
    <rPh sb="0" eb="2">
      <t>ハイフ</t>
    </rPh>
    <rPh sb="2" eb="4">
      <t>カノウ</t>
    </rPh>
    <rPh sb="4" eb="5">
      <t>カズ</t>
    </rPh>
    <phoneticPr fontId="20"/>
  </si>
  <si>
    <t>配布実数</t>
    <rPh sb="0" eb="2">
      <t>ハイフ</t>
    </rPh>
    <rPh sb="2" eb="4">
      <t>ジッスウ</t>
    </rPh>
    <phoneticPr fontId="20"/>
  </si>
  <si>
    <t>配布率</t>
    <rPh sb="0" eb="2">
      <t>ハイフ</t>
    </rPh>
    <rPh sb="2" eb="3">
      <t>リツ</t>
    </rPh>
    <phoneticPr fontId="20"/>
  </si>
  <si>
    <t>集計欄</t>
    <rPh sb="0" eb="2">
      <t>シュウケイ</t>
    </rPh>
    <rPh sb="2" eb="3">
      <t>ラン</t>
    </rPh>
    <phoneticPr fontId="20"/>
  </si>
  <si>
    <t>合　計</t>
    <rPh sb="0" eb="1">
      <t>ゴウ</t>
    </rPh>
    <rPh sb="2" eb="3">
      <t>ケイ</t>
    </rPh>
    <phoneticPr fontId="20"/>
  </si>
  <si>
    <t>中央</t>
    <rPh sb="0" eb="2">
      <t>チュウオウ</t>
    </rPh>
    <phoneticPr fontId="20"/>
  </si>
  <si>
    <t>宗像市</t>
    <rPh sb="0" eb="3">
      <t>ムナカタシ</t>
    </rPh>
    <phoneticPr fontId="23"/>
  </si>
  <si>
    <t>宗像市 合計</t>
    <rPh sb="0" eb="3">
      <t>ムナカタシ</t>
    </rPh>
    <rPh sb="4" eb="6">
      <t>ゴウケイ</t>
    </rPh>
    <phoneticPr fontId="20"/>
  </si>
  <si>
    <t>福津市 計</t>
    <rPh sb="0" eb="1">
      <t>フク</t>
    </rPh>
    <rPh sb="1" eb="3">
      <t>ツシ</t>
    </rPh>
    <rPh sb="4" eb="5">
      <t>ケイ</t>
    </rPh>
    <phoneticPr fontId="20"/>
  </si>
  <si>
    <t>宗像地区 合計</t>
    <rPh sb="0" eb="2">
      <t>ムナカタ</t>
    </rPh>
    <rPh sb="2" eb="4">
      <t>チク</t>
    </rPh>
    <rPh sb="5" eb="7">
      <t>ゴウケイ</t>
    </rPh>
    <phoneticPr fontId="20"/>
  </si>
  <si>
    <t>UA-1</t>
    <phoneticPr fontId="20"/>
  </si>
  <si>
    <t>UA-2</t>
    <phoneticPr fontId="20"/>
  </si>
  <si>
    <t>UA-3</t>
    <phoneticPr fontId="20"/>
  </si>
  <si>
    <t>UA-4</t>
    <phoneticPr fontId="20"/>
  </si>
  <si>
    <t>UB-1</t>
    <phoneticPr fontId="20"/>
  </si>
  <si>
    <t>UB-2</t>
    <phoneticPr fontId="20"/>
  </si>
  <si>
    <t>UB-3</t>
    <phoneticPr fontId="20"/>
  </si>
  <si>
    <t>UB-4</t>
    <phoneticPr fontId="20"/>
  </si>
  <si>
    <t>UB-5</t>
    <phoneticPr fontId="20"/>
  </si>
  <si>
    <t>UB-6</t>
    <phoneticPr fontId="20"/>
  </si>
  <si>
    <t>UB-7</t>
    <phoneticPr fontId="20"/>
  </si>
  <si>
    <t>UB-8</t>
    <phoneticPr fontId="20"/>
  </si>
  <si>
    <t>UB-9</t>
    <phoneticPr fontId="20"/>
  </si>
  <si>
    <t>東郷・田熊</t>
    <rPh sb="0" eb="2">
      <t>トウゴウ</t>
    </rPh>
    <rPh sb="3" eb="5">
      <t>タグマ</t>
    </rPh>
    <phoneticPr fontId="20"/>
  </si>
  <si>
    <t>UC-1</t>
    <phoneticPr fontId="20"/>
  </si>
  <si>
    <t>UC-2</t>
    <phoneticPr fontId="20"/>
  </si>
  <si>
    <t>UC-3</t>
    <phoneticPr fontId="20"/>
  </si>
  <si>
    <t>UC-4</t>
    <phoneticPr fontId="20"/>
  </si>
  <si>
    <t>UC-5</t>
    <phoneticPr fontId="20"/>
  </si>
  <si>
    <t>UC-6</t>
    <phoneticPr fontId="20"/>
  </si>
  <si>
    <t>樟陽台1・2</t>
    <rPh sb="0" eb="1">
      <t>ショウ</t>
    </rPh>
    <rPh sb="1" eb="2">
      <t>ヨウ</t>
    </rPh>
    <rPh sb="2" eb="3">
      <t>ダイ</t>
    </rPh>
    <phoneticPr fontId="20"/>
  </si>
  <si>
    <t>樟陽台</t>
    <rPh sb="0" eb="1">
      <t>ショウ</t>
    </rPh>
    <rPh sb="1" eb="2">
      <t>ヨウ</t>
    </rPh>
    <rPh sb="2" eb="3">
      <t>ダイ</t>
    </rPh>
    <phoneticPr fontId="20"/>
  </si>
  <si>
    <t>ひかりヶ丘1・6・7</t>
    <rPh sb="4" eb="5">
      <t>オカ</t>
    </rPh>
    <phoneticPr fontId="20"/>
  </si>
  <si>
    <t>ひかりヶ丘2・3</t>
    <rPh sb="4" eb="5">
      <t>オカ</t>
    </rPh>
    <phoneticPr fontId="20"/>
  </si>
  <si>
    <t>ひかりヶ丘4・5</t>
    <rPh sb="4" eb="5">
      <t>オカ</t>
    </rPh>
    <phoneticPr fontId="20"/>
  </si>
  <si>
    <t>大井台</t>
    <rPh sb="0" eb="2">
      <t>オオイ</t>
    </rPh>
    <rPh sb="2" eb="3">
      <t>ダイ</t>
    </rPh>
    <phoneticPr fontId="20"/>
  </si>
  <si>
    <t>田熊1・6</t>
    <rPh sb="0" eb="2">
      <t>タグマ</t>
    </rPh>
    <phoneticPr fontId="20"/>
  </si>
  <si>
    <t>田熊2・3</t>
    <rPh sb="0" eb="2">
      <t>タグマ</t>
    </rPh>
    <phoneticPr fontId="20"/>
  </si>
  <si>
    <t>田熊4</t>
    <rPh sb="0" eb="2">
      <t>タグマ</t>
    </rPh>
    <phoneticPr fontId="20"/>
  </si>
  <si>
    <t>和歌美台　田隈5</t>
    <rPh sb="0" eb="1">
      <t>ワ</t>
    </rPh>
    <rPh sb="1" eb="2">
      <t>ウタ</t>
    </rPh>
    <rPh sb="2" eb="3">
      <t>ビ</t>
    </rPh>
    <rPh sb="3" eb="4">
      <t>ダイ</t>
    </rPh>
    <rPh sb="5" eb="7">
      <t>タグマ</t>
    </rPh>
    <phoneticPr fontId="20"/>
  </si>
  <si>
    <t>平井1・2・3</t>
    <rPh sb="0" eb="2">
      <t>ヒライ</t>
    </rPh>
    <phoneticPr fontId="20"/>
  </si>
  <si>
    <t>大井南　三倉</t>
    <rPh sb="0" eb="2">
      <t>オオイ</t>
    </rPh>
    <rPh sb="2" eb="3">
      <t>ミナミ</t>
    </rPh>
    <rPh sb="4" eb="5">
      <t>サン</t>
    </rPh>
    <rPh sb="5" eb="6">
      <t>クラ</t>
    </rPh>
    <phoneticPr fontId="20"/>
  </si>
  <si>
    <t>東郷1・2・3</t>
    <rPh sb="0" eb="2">
      <t>トウゴウ</t>
    </rPh>
    <phoneticPr fontId="20"/>
  </si>
  <si>
    <t>東郷4・5・6</t>
    <rPh sb="0" eb="2">
      <t>トウゴウ</t>
    </rPh>
    <phoneticPr fontId="20"/>
  </si>
  <si>
    <t>城西ヶ丘1・2・3</t>
    <rPh sb="0" eb="2">
      <t>ジョウサイ</t>
    </rPh>
    <rPh sb="3" eb="4">
      <t>オカ</t>
    </rPh>
    <phoneticPr fontId="20"/>
  </si>
  <si>
    <t>城西ヶ丘4・5・6</t>
    <rPh sb="0" eb="2">
      <t>ジョウサイ</t>
    </rPh>
    <rPh sb="3" eb="4">
      <t>オカ</t>
    </rPh>
    <phoneticPr fontId="20"/>
  </si>
  <si>
    <t>稲元1・2・3・4</t>
    <rPh sb="0" eb="2">
      <t>イナモト</t>
    </rPh>
    <phoneticPr fontId="20"/>
  </si>
  <si>
    <t>稲元5・6・7</t>
    <rPh sb="0" eb="2">
      <t>イナモト</t>
    </rPh>
    <phoneticPr fontId="20"/>
  </si>
  <si>
    <t>須恵1・2</t>
    <rPh sb="0" eb="2">
      <t>スエ</t>
    </rPh>
    <phoneticPr fontId="20"/>
  </si>
  <si>
    <t>須恵3・4　天平台</t>
    <rPh sb="0" eb="2">
      <t>スエ</t>
    </rPh>
    <rPh sb="6" eb="7">
      <t>テン</t>
    </rPh>
    <rPh sb="7" eb="8">
      <t>ヒラ</t>
    </rPh>
    <rPh sb="8" eb="9">
      <t>ダイ</t>
    </rPh>
    <phoneticPr fontId="20"/>
  </si>
  <si>
    <t>UD-1</t>
    <phoneticPr fontId="20"/>
  </si>
  <si>
    <t>UD-2</t>
    <phoneticPr fontId="20"/>
  </si>
  <si>
    <t>UD-3</t>
  </si>
  <si>
    <t>UD-4</t>
  </si>
  <si>
    <t>UD-5</t>
  </si>
  <si>
    <t>UD-6</t>
  </si>
  <si>
    <t>UD-7</t>
  </si>
  <si>
    <t>UD-8</t>
  </si>
  <si>
    <t>UD-9</t>
    <phoneticPr fontId="20"/>
  </si>
  <si>
    <t>UD-10</t>
    <phoneticPr fontId="20"/>
  </si>
  <si>
    <t>UD-11</t>
    <phoneticPr fontId="20"/>
  </si>
  <si>
    <t>UD-12</t>
    <phoneticPr fontId="20"/>
  </si>
  <si>
    <t>日の里1</t>
    <rPh sb="0" eb="1">
      <t>ヒ</t>
    </rPh>
    <rPh sb="2" eb="3">
      <t>サト</t>
    </rPh>
    <phoneticPr fontId="20"/>
  </si>
  <si>
    <t>日の里2</t>
    <rPh sb="0" eb="1">
      <t>ヒ</t>
    </rPh>
    <rPh sb="2" eb="3">
      <t>サト</t>
    </rPh>
    <phoneticPr fontId="20"/>
  </si>
  <si>
    <t>日の里3</t>
    <rPh sb="0" eb="1">
      <t>ヒ</t>
    </rPh>
    <rPh sb="2" eb="3">
      <t>サト</t>
    </rPh>
    <phoneticPr fontId="20"/>
  </si>
  <si>
    <t>日の里4</t>
    <rPh sb="0" eb="1">
      <t>ヒ</t>
    </rPh>
    <rPh sb="2" eb="3">
      <t>サト</t>
    </rPh>
    <phoneticPr fontId="20"/>
  </si>
  <si>
    <t>日の里5</t>
    <rPh sb="0" eb="1">
      <t>ヒ</t>
    </rPh>
    <rPh sb="2" eb="3">
      <t>サト</t>
    </rPh>
    <phoneticPr fontId="20"/>
  </si>
  <si>
    <t>日の里6</t>
    <rPh sb="0" eb="1">
      <t>ヒ</t>
    </rPh>
    <rPh sb="2" eb="3">
      <t>サト</t>
    </rPh>
    <phoneticPr fontId="20"/>
  </si>
  <si>
    <t>日の里7</t>
    <rPh sb="0" eb="1">
      <t>ヒ</t>
    </rPh>
    <rPh sb="2" eb="3">
      <t>サト</t>
    </rPh>
    <phoneticPr fontId="20"/>
  </si>
  <si>
    <t>日の里8</t>
    <rPh sb="0" eb="1">
      <t>ヒ</t>
    </rPh>
    <rPh sb="2" eb="3">
      <t>サト</t>
    </rPh>
    <phoneticPr fontId="20"/>
  </si>
  <si>
    <t>日の里9</t>
    <rPh sb="0" eb="1">
      <t>ヒ</t>
    </rPh>
    <rPh sb="2" eb="3">
      <t>サト</t>
    </rPh>
    <phoneticPr fontId="20"/>
  </si>
  <si>
    <t>青葉台1</t>
    <rPh sb="0" eb="3">
      <t>アオバダイ</t>
    </rPh>
    <phoneticPr fontId="20"/>
  </si>
  <si>
    <t>青葉台2</t>
    <rPh sb="0" eb="3">
      <t>アオバダイ</t>
    </rPh>
    <phoneticPr fontId="20"/>
  </si>
  <si>
    <t>朝野</t>
    <rPh sb="0" eb="2">
      <t>アサノ</t>
    </rPh>
    <phoneticPr fontId="20"/>
  </si>
  <si>
    <t>UE-1</t>
    <phoneticPr fontId="20"/>
  </si>
  <si>
    <t>UE-2</t>
    <phoneticPr fontId="20"/>
  </si>
  <si>
    <t>UE-3</t>
    <phoneticPr fontId="20"/>
  </si>
  <si>
    <t>UE-4</t>
  </si>
  <si>
    <t>UE-5</t>
  </si>
  <si>
    <t>UE-6</t>
  </si>
  <si>
    <t>UE-7</t>
  </si>
  <si>
    <t>UE-8</t>
  </si>
  <si>
    <t>UE-9</t>
  </si>
  <si>
    <t>UE-10</t>
  </si>
  <si>
    <t>UE-11</t>
  </si>
  <si>
    <t>UE-12</t>
    <phoneticPr fontId="20"/>
  </si>
  <si>
    <t>自由ヶ丘1・6</t>
    <rPh sb="0" eb="4">
      <t>ジユウガオカ</t>
    </rPh>
    <phoneticPr fontId="20"/>
  </si>
  <si>
    <t>自由ヶ丘2・自由ヶ丘一部</t>
    <rPh sb="0" eb="4">
      <t>ジユウガオカ</t>
    </rPh>
    <rPh sb="6" eb="10">
      <t>ジユウガオカ</t>
    </rPh>
    <rPh sb="10" eb="12">
      <t>イチブ</t>
    </rPh>
    <phoneticPr fontId="20"/>
  </si>
  <si>
    <t>自由ヶ丘3・4</t>
    <rPh sb="0" eb="4">
      <t>ジユウガオカ</t>
    </rPh>
    <phoneticPr fontId="20"/>
  </si>
  <si>
    <t>自由ヶ丘5</t>
    <rPh sb="0" eb="2">
      <t>ジユウ</t>
    </rPh>
    <rPh sb="3" eb="4">
      <t>オカ</t>
    </rPh>
    <phoneticPr fontId="20"/>
  </si>
  <si>
    <t>自由ヶ丘7・自由ヶ丘一部</t>
    <rPh sb="0" eb="4">
      <t>ジユウガオカ</t>
    </rPh>
    <rPh sb="6" eb="10">
      <t>ジユウガオカ</t>
    </rPh>
    <rPh sb="10" eb="12">
      <t>イチブ</t>
    </rPh>
    <phoneticPr fontId="20"/>
  </si>
  <si>
    <t>自由ヶ丘8・9</t>
    <rPh sb="0" eb="4">
      <t>ジユウガオカ</t>
    </rPh>
    <phoneticPr fontId="20"/>
  </si>
  <si>
    <t>自由ヶ丘10</t>
    <rPh sb="0" eb="4">
      <t>ジユウガオカ</t>
    </rPh>
    <phoneticPr fontId="20"/>
  </si>
  <si>
    <t>自由ヶ丘11</t>
    <rPh sb="0" eb="4">
      <t>ジユウガオカ</t>
    </rPh>
    <phoneticPr fontId="20"/>
  </si>
  <si>
    <t>自由ヶ丘西町・自由ヶ丘一部</t>
    <rPh sb="0" eb="4">
      <t>ジユウガオカ</t>
    </rPh>
    <rPh sb="4" eb="5">
      <t>ニシ</t>
    </rPh>
    <rPh sb="5" eb="6">
      <t>マチ</t>
    </rPh>
    <rPh sb="7" eb="11">
      <t>ジユウガオカ</t>
    </rPh>
    <rPh sb="11" eb="13">
      <t>イチブ</t>
    </rPh>
    <phoneticPr fontId="20"/>
  </si>
  <si>
    <t>自由ヶ丘南1・2</t>
    <rPh sb="0" eb="4">
      <t>ジユウガオカ</t>
    </rPh>
    <rPh sb="4" eb="5">
      <t>ミナミ</t>
    </rPh>
    <phoneticPr fontId="20"/>
  </si>
  <si>
    <t>自由ヶ丘南3</t>
    <rPh sb="0" eb="4">
      <t>ジユウガオカ</t>
    </rPh>
    <rPh sb="4" eb="5">
      <t>ミナミ</t>
    </rPh>
    <phoneticPr fontId="20"/>
  </si>
  <si>
    <t>自由ヶ丘南4</t>
    <rPh sb="0" eb="4">
      <t>ジユウガオカ</t>
    </rPh>
    <rPh sb="4" eb="5">
      <t>ミナミ</t>
    </rPh>
    <phoneticPr fontId="20"/>
  </si>
  <si>
    <t>UF-1</t>
    <phoneticPr fontId="20"/>
  </si>
  <si>
    <t>UF-2</t>
    <phoneticPr fontId="20"/>
  </si>
  <si>
    <t>UF-3</t>
  </si>
  <si>
    <t>UF-4</t>
  </si>
  <si>
    <t>UF-5</t>
  </si>
  <si>
    <t>UF-6</t>
  </si>
  <si>
    <t>UF-7</t>
  </si>
  <si>
    <t>UF-8</t>
  </si>
  <si>
    <t>UF-9</t>
  </si>
  <si>
    <t>UF-10</t>
  </si>
  <si>
    <t>くりえいと</t>
    <phoneticPr fontId="20"/>
  </si>
  <si>
    <t>大谷</t>
    <rPh sb="0" eb="2">
      <t>オオタニ</t>
    </rPh>
    <phoneticPr fontId="20"/>
  </si>
  <si>
    <t>泉ヶ丘1・2</t>
    <rPh sb="0" eb="3">
      <t>イズミガオカ</t>
    </rPh>
    <phoneticPr fontId="20"/>
  </si>
  <si>
    <t>三郎丸1・2</t>
    <rPh sb="0" eb="3">
      <t>サブロウマル</t>
    </rPh>
    <phoneticPr fontId="20"/>
  </si>
  <si>
    <t>三郎丸3</t>
    <rPh sb="0" eb="3">
      <t>サブロウマル</t>
    </rPh>
    <phoneticPr fontId="20"/>
  </si>
  <si>
    <t>三郎丸4・5・6</t>
    <rPh sb="0" eb="3">
      <t>サブロウマル</t>
    </rPh>
    <phoneticPr fontId="20"/>
  </si>
  <si>
    <t>土穴1</t>
    <rPh sb="0" eb="2">
      <t>ツチアナ</t>
    </rPh>
    <phoneticPr fontId="20"/>
  </si>
  <si>
    <t>土穴2・3・4</t>
    <rPh sb="0" eb="2">
      <t>ツチアナ</t>
    </rPh>
    <phoneticPr fontId="20"/>
  </si>
  <si>
    <t>陵厳寺1・3・4</t>
    <rPh sb="0" eb="3">
      <t>リョウゲンジ</t>
    </rPh>
    <phoneticPr fontId="20"/>
  </si>
  <si>
    <t>陵厳寺2</t>
    <rPh sb="0" eb="3">
      <t>リョウゲンジ</t>
    </rPh>
    <phoneticPr fontId="20"/>
  </si>
  <si>
    <t>UG-1</t>
    <phoneticPr fontId="20"/>
  </si>
  <si>
    <t>UG-2</t>
    <phoneticPr fontId="20"/>
  </si>
  <si>
    <t>UG-3</t>
    <phoneticPr fontId="20"/>
  </si>
  <si>
    <t>UG-4</t>
    <phoneticPr fontId="20"/>
  </si>
  <si>
    <t>UG-5</t>
    <phoneticPr fontId="20"/>
  </si>
  <si>
    <t>UG-6</t>
    <phoneticPr fontId="20"/>
  </si>
  <si>
    <t>UG-7</t>
    <phoneticPr fontId="20"/>
  </si>
  <si>
    <t>UG-8</t>
    <phoneticPr fontId="20"/>
  </si>
  <si>
    <t>UH-1</t>
    <phoneticPr fontId="20"/>
  </si>
  <si>
    <t>UH-2</t>
    <phoneticPr fontId="20"/>
  </si>
  <si>
    <t>UH-3</t>
    <phoneticPr fontId="20"/>
  </si>
  <si>
    <t>UH-4</t>
    <phoneticPr fontId="20"/>
  </si>
  <si>
    <t>UH-5</t>
    <phoneticPr fontId="20"/>
  </si>
  <si>
    <t>UH-6</t>
    <phoneticPr fontId="20"/>
  </si>
  <si>
    <t>UH-7</t>
    <phoneticPr fontId="20"/>
  </si>
  <si>
    <t>石丸1・4</t>
    <rPh sb="0" eb="2">
      <t>イシマル</t>
    </rPh>
    <phoneticPr fontId="20"/>
  </si>
  <si>
    <t>石丸2</t>
    <rPh sb="0" eb="2">
      <t>イシマル</t>
    </rPh>
    <phoneticPr fontId="20"/>
  </si>
  <si>
    <t>石丸3</t>
    <rPh sb="0" eb="2">
      <t>イシマル</t>
    </rPh>
    <phoneticPr fontId="20"/>
  </si>
  <si>
    <t>赤間1　徳重1・2</t>
    <rPh sb="0" eb="2">
      <t>アカマ</t>
    </rPh>
    <rPh sb="4" eb="6">
      <t>トクシゲ</t>
    </rPh>
    <phoneticPr fontId="20"/>
  </si>
  <si>
    <t>赤間2・3・4</t>
    <rPh sb="0" eb="2">
      <t>アカマ</t>
    </rPh>
    <phoneticPr fontId="20"/>
  </si>
  <si>
    <t>赤間5</t>
    <rPh sb="0" eb="2">
      <t>アカマ</t>
    </rPh>
    <phoneticPr fontId="20"/>
  </si>
  <si>
    <t>赤間6</t>
    <rPh sb="0" eb="2">
      <t>アカマ</t>
    </rPh>
    <phoneticPr fontId="20"/>
  </si>
  <si>
    <t>赤間駅前1・2　栄町、土穴</t>
    <rPh sb="0" eb="2">
      <t>アカマ</t>
    </rPh>
    <rPh sb="2" eb="3">
      <t>エキ</t>
    </rPh>
    <rPh sb="3" eb="4">
      <t>マエ</t>
    </rPh>
    <rPh sb="8" eb="9">
      <t>エイ</t>
    </rPh>
    <rPh sb="9" eb="10">
      <t>マチ</t>
    </rPh>
    <rPh sb="11" eb="13">
      <t>ツチアナ</t>
    </rPh>
    <phoneticPr fontId="20"/>
  </si>
  <si>
    <t>桜美台</t>
    <rPh sb="0" eb="1">
      <t>サクラ</t>
    </rPh>
    <rPh sb="1" eb="2">
      <t>ビ</t>
    </rPh>
    <rPh sb="2" eb="3">
      <t>ダイ</t>
    </rPh>
    <phoneticPr fontId="20"/>
  </si>
  <si>
    <t>田久1・2・4</t>
    <rPh sb="0" eb="2">
      <t>タク</t>
    </rPh>
    <phoneticPr fontId="20"/>
  </si>
  <si>
    <t>田久3・5・6</t>
    <rPh sb="0" eb="2">
      <t>タク</t>
    </rPh>
    <phoneticPr fontId="20"/>
  </si>
  <si>
    <t>葉山1　緑町</t>
    <rPh sb="0" eb="2">
      <t>ハヤマ</t>
    </rPh>
    <rPh sb="4" eb="6">
      <t>ミドリマチ</t>
    </rPh>
    <phoneticPr fontId="20"/>
  </si>
  <si>
    <t>葉山2　桜1</t>
    <rPh sb="0" eb="2">
      <t>ハヤマ</t>
    </rPh>
    <rPh sb="4" eb="5">
      <t>サクラ</t>
    </rPh>
    <phoneticPr fontId="20"/>
  </si>
  <si>
    <t>広陵台1・5</t>
    <rPh sb="0" eb="3">
      <t>コウリョウダイ</t>
    </rPh>
    <phoneticPr fontId="20"/>
  </si>
  <si>
    <t>広陵台2・3・4</t>
    <rPh sb="0" eb="3">
      <t>コウリョウダイ</t>
    </rPh>
    <phoneticPr fontId="20"/>
  </si>
  <si>
    <t>UA</t>
    <phoneticPr fontId="20"/>
  </si>
  <si>
    <t>UB</t>
    <phoneticPr fontId="20"/>
  </si>
  <si>
    <t>UC</t>
    <phoneticPr fontId="20"/>
  </si>
  <si>
    <t>UD</t>
    <phoneticPr fontId="20"/>
  </si>
  <si>
    <t>UE</t>
    <phoneticPr fontId="20"/>
  </si>
  <si>
    <t>UF</t>
    <phoneticPr fontId="20"/>
  </si>
  <si>
    <t>UG</t>
    <phoneticPr fontId="20"/>
  </si>
  <si>
    <t>UH</t>
    <phoneticPr fontId="20"/>
  </si>
  <si>
    <t>城西ヶ丘</t>
    <rPh sb="0" eb="2">
      <t>ジョウサイ</t>
    </rPh>
    <rPh sb="3" eb="4">
      <t>オカ</t>
    </rPh>
    <phoneticPr fontId="20"/>
  </si>
  <si>
    <t>日の里・青葉台</t>
    <rPh sb="0" eb="1">
      <t>ヒ</t>
    </rPh>
    <rPh sb="2" eb="3">
      <t>サト</t>
    </rPh>
    <rPh sb="4" eb="6">
      <t>アオバ</t>
    </rPh>
    <rPh sb="6" eb="7">
      <t>ダイ</t>
    </rPh>
    <phoneticPr fontId="20"/>
  </si>
  <si>
    <t>自由ヶ丘</t>
    <rPh sb="0" eb="4">
      <t>ジユウガオカ</t>
    </rPh>
    <phoneticPr fontId="20"/>
  </si>
  <si>
    <t>くりえいと</t>
    <phoneticPr fontId="20"/>
  </si>
  <si>
    <t>赤間・石丸</t>
    <rPh sb="0" eb="2">
      <t>アカマ</t>
    </rPh>
    <rPh sb="3" eb="5">
      <t>イシマル</t>
    </rPh>
    <phoneticPr fontId="20"/>
  </si>
  <si>
    <t>広陵台</t>
    <rPh sb="0" eb="3">
      <t>コウリョウダイ</t>
    </rPh>
    <phoneticPr fontId="20"/>
  </si>
  <si>
    <t>くりえいと</t>
    <phoneticPr fontId="20"/>
  </si>
  <si>
    <t>西福間1・2</t>
    <rPh sb="0" eb="1">
      <t>ニシ</t>
    </rPh>
    <rPh sb="1" eb="3">
      <t>フクマ</t>
    </rPh>
    <phoneticPr fontId="20"/>
  </si>
  <si>
    <t>中央1</t>
    <rPh sb="0" eb="2">
      <t>チュウオウ</t>
    </rPh>
    <phoneticPr fontId="20"/>
  </si>
  <si>
    <t>中央2</t>
    <rPh sb="0" eb="2">
      <t>チュウオウ</t>
    </rPh>
    <phoneticPr fontId="20"/>
  </si>
  <si>
    <t>中央3・4</t>
    <rPh sb="0" eb="2">
      <t>チュウオウ</t>
    </rPh>
    <phoneticPr fontId="20"/>
  </si>
  <si>
    <t>中央5</t>
    <rPh sb="0" eb="2">
      <t>チュウオウ</t>
    </rPh>
    <phoneticPr fontId="20"/>
  </si>
  <si>
    <t>中央6</t>
    <rPh sb="0" eb="2">
      <t>チュウオウ</t>
    </rPh>
    <phoneticPr fontId="20"/>
  </si>
  <si>
    <t>福間駅東1・2・3</t>
    <rPh sb="0" eb="2">
      <t>フクマ</t>
    </rPh>
    <rPh sb="2" eb="3">
      <t>エキ</t>
    </rPh>
    <rPh sb="3" eb="4">
      <t>ヒガシ</t>
    </rPh>
    <phoneticPr fontId="20"/>
  </si>
  <si>
    <t>光陽台1・3　光陽台南</t>
    <rPh sb="0" eb="3">
      <t>コウヨウダイ</t>
    </rPh>
    <rPh sb="7" eb="10">
      <t>コウヨウダイ</t>
    </rPh>
    <rPh sb="10" eb="11">
      <t>ミナミ</t>
    </rPh>
    <phoneticPr fontId="20"/>
  </si>
  <si>
    <t>光陽台2</t>
    <rPh sb="0" eb="3">
      <t>コウヨウダイ</t>
    </rPh>
    <phoneticPr fontId="20"/>
  </si>
  <si>
    <t>花見が浜1・2・3</t>
    <rPh sb="0" eb="2">
      <t>ハナミ</t>
    </rPh>
    <rPh sb="3" eb="4">
      <t>ハマ</t>
    </rPh>
    <phoneticPr fontId="20"/>
  </si>
  <si>
    <t>花見が丘1</t>
    <rPh sb="0" eb="2">
      <t>ハナミ</t>
    </rPh>
    <rPh sb="3" eb="4">
      <t>オカ</t>
    </rPh>
    <phoneticPr fontId="20"/>
  </si>
  <si>
    <t>花見が丘2・3</t>
    <rPh sb="0" eb="2">
      <t>ハナミ</t>
    </rPh>
    <rPh sb="3" eb="4">
      <t>オカ</t>
    </rPh>
    <phoneticPr fontId="20"/>
  </si>
  <si>
    <t>花見の里1　福間南4</t>
    <rPh sb="0" eb="2">
      <t>ハナミ</t>
    </rPh>
    <rPh sb="3" eb="4">
      <t>サト</t>
    </rPh>
    <rPh sb="6" eb="8">
      <t>フクマ</t>
    </rPh>
    <rPh sb="8" eb="9">
      <t>ミナミ</t>
    </rPh>
    <phoneticPr fontId="20"/>
  </si>
  <si>
    <t>花見の里2・3</t>
    <rPh sb="0" eb="2">
      <t>ハナミ</t>
    </rPh>
    <rPh sb="3" eb="4">
      <t>サト</t>
    </rPh>
    <phoneticPr fontId="20"/>
  </si>
  <si>
    <t>福間南1</t>
    <rPh sb="0" eb="2">
      <t>フクマ</t>
    </rPh>
    <rPh sb="2" eb="3">
      <t>ミナミ</t>
    </rPh>
    <phoneticPr fontId="20"/>
  </si>
  <si>
    <t>福間南2</t>
    <rPh sb="0" eb="2">
      <t>フクマ</t>
    </rPh>
    <rPh sb="2" eb="3">
      <t>ミナミ</t>
    </rPh>
    <phoneticPr fontId="20"/>
  </si>
  <si>
    <t>福間南3</t>
    <rPh sb="0" eb="2">
      <t>フクマ</t>
    </rPh>
    <rPh sb="2" eb="3">
      <t>ミナミ</t>
    </rPh>
    <phoneticPr fontId="20"/>
  </si>
  <si>
    <t>福間南5</t>
    <rPh sb="0" eb="2">
      <t>フクマ</t>
    </rPh>
    <rPh sb="2" eb="3">
      <t>ミナミ</t>
    </rPh>
    <phoneticPr fontId="20"/>
  </si>
  <si>
    <t>有弥の里1・2</t>
    <rPh sb="0" eb="2">
      <t>ユミ</t>
    </rPh>
    <rPh sb="3" eb="4">
      <t>サト</t>
    </rPh>
    <phoneticPr fontId="20"/>
  </si>
  <si>
    <t>花見が丘</t>
    <rPh sb="0" eb="2">
      <t>ハナミ</t>
    </rPh>
    <rPh sb="3" eb="4">
      <t>オカ</t>
    </rPh>
    <phoneticPr fontId="20"/>
  </si>
  <si>
    <t>光陽台4・5</t>
    <rPh sb="0" eb="3">
      <t>コウヨウダイ</t>
    </rPh>
    <phoneticPr fontId="20"/>
  </si>
  <si>
    <t>光陽台6</t>
    <rPh sb="0" eb="3">
      <t>コウヨウダイ</t>
    </rPh>
    <phoneticPr fontId="20"/>
  </si>
  <si>
    <t>東福間1・5　小竹1</t>
    <rPh sb="0" eb="1">
      <t>ヒガシ</t>
    </rPh>
    <rPh sb="1" eb="3">
      <t>フクマ</t>
    </rPh>
    <rPh sb="7" eb="9">
      <t>オダケ</t>
    </rPh>
    <phoneticPr fontId="20"/>
  </si>
  <si>
    <t>東福間2　高平</t>
    <rPh sb="0" eb="1">
      <t>ヒガシ</t>
    </rPh>
    <rPh sb="1" eb="3">
      <t>フクマ</t>
    </rPh>
    <rPh sb="5" eb="7">
      <t>タカヒラ</t>
    </rPh>
    <phoneticPr fontId="20"/>
  </si>
  <si>
    <t>東福間3・4</t>
    <rPh sb="0" eb="1">
      <t>ヒガシ</t>
    </rPh>
    <rPh sb="1" eb="3">
      <t>フクマ</t>
    </rPh>
    <phoneticPr fontId="20"/>
  </si>
  <si>
    <t>東福間6・7　小竹2</t>
    <rPh sb="0" eb="1">
      <t>ヒガシ</t>
    </rPh>
    <rPh sb="1" eb="3">
      <t>フクマ</t>
    </rPh>
    <rPh sb="7" eb="9">
      <t>コタケ</t>
    </rPh>
    <phoneticPr fontId="20"/>
  </si>
  <si>
    <t>東福間8</t>
    <rPh sb="0" eb="1">
      <t>ヒガシ</t>
    </rPh>
    <rPh sb="1" eb="3">
      <t>フクマ</t>
    </rPh>
    <phoneticPr fontId="20"/>
  </si>
  <si>
    <t>東福間</t>
    <rPh sb="0" eb="1">
      <t>ヒガシ</t>
    </rPh>
    <rPh sb="1" eb="3">
      <t>フクマ</t>
    </rPh>
    <phoneticPr fontId="20"/>
  </si>
  <si>
    <t>FD-1</t>
    <phoneticPr fontId="20"/>
  </si>
  <si>
    <t>FD-2</t>
    <phoneticPr fontId="20"/>
  </si>
  <si>
    <t>FD-3</t>
    <phoneticPr fontId="20"/>
  </si>
  <si>
    <t>FD-4</t>
    <phoneticPr fontId="20"/>
  </si>
  <si>
    <t>FD-5</t>
    <phoneticPr fontId="20"/>
  </si>
  <si>
    <t>FD-6</t>
    <phoneticPr fontId="20"/>
  </si>
  <si>
    <t>FD-7</t>
    <phoneticPr fontId="20"/>
  </si>
  <si>
    <t>若木台1</t>
    <rPh sb="0" eb="2">
      <t>ワカキ</t>
    </rPh>
    <rPh sb="2" eb="3">
      <t>ダイ</t>
    </rPh>
    <phoneticPr fontId="20"/>
  </si>
  <si>
    <t>若木台2</t>
    <rPh sb="0" eb="2">
      <t>ワカキ</t>
    </rPh>
    <rPh sb="2" eb="3">
      <t>ダイ</t>
    </rPh>
    <phoneticPr fontId="20"/>
  </si>
  <si>
    <t>若木台3</t>
    <rPh sb="0" eb="2">
      <t>ワカキ</t>
    </rPh>
    <rPh sb="2" eb="3">
      <t>ダイ</t>
    </rPh>
    <phoneticPr fontId="20"/>
  </si>
  <si>
    <t>若木台4</t>
    <rPh sb="0" eb="2">
      <t>ワカキ</t>
    </rPh>
    <rPh sb="2" eb="3">
      <t>ダイ</t>
    </rPh>
    <phoneticPr fontId="20"/>
  </si>
  <si>
    <t>若木台5</t>
    <rPh sb="0" eb="2">
      <t>ワカキ</t>
    </rPh>
    <rPh sb="2" eb="3">
      <t>ダイ</t>
    </rPh>
    <phoneticPr fontId="20"/>
  </si>
  <si>
    <t>若木台6</t>
    <rPh sb="0" eb="2">
      <t>ワカキ</t>
    </rPh>
    <rPh sb="2" eb="3">
      <t>ダイ</t>
    </rPh>
    <phoneticPr fontId="20"/>
  </si>
  <si>
    <t>あけぼの　桜川</t>
    <rPh sb="5" eb="7">
      <t>サクラガワ</t>
    </rPh>
    <phoneticPr fontId="20"/>
  </si>
  <si>
    <t>若木台</t>
    <rPh sb="0" eb="2">
      <t>ワカキ</t>
    </rPh>
    <rPh sb="2" eb="3">
      <t>ダイ</t>
    </rPh>
    <phoneticPr fontId="20"/>
  </si>
  <si>
    <t>FE-2</t>
    <phoneticPr fontId="20"/>
  </si>
  <si>
    <t>FE-3</t>
    <phoneticPr fontId="20"/>
  </si>
  <si>
    <t>FE-5</t>
    <phoneticPr fontId="20"/>
  </si>
  <si>
    <t>FE-6</t>
    <phoneticPr fontId="20"/>
  </si>
  <si>
    <t>FE-7</t>
    <phoneticPr fontId="20"/>
  </si>
  <si>
    <t>FE-8</t>
    <phoneticPr fontId="20"/>
  </si>
  <si>
    <t>FE-9</t>
    <phoneticPr fontId="20"/>
  </si>
  <si>
    <t>FE-10</t>
    <phoneticPr fontId="20"/>
  </si>
  <si>
    <t>FE-12</t>
    <phoneticPr fontId="20"/>
  </si>
  <si>
    <t>宮司6</t>
    <rPh sb="0" eb="2">
      <t>ミヤジ</t>
    </rPh>
    <phoneticPr fontId="20"/>
  </si>
  <si>
    <t>宮司ヶ丘</t>
    <rPh sb="0" eb="2">
      <t>ミヤジ</t>
    </rPh>
    <rPh sb="3" eb="4">
      <t>オカ</t>
    </rPh>
    <phoneticPr fontId="20"/>
  </si>
  <si>
    <t>宮司浜1・2</t>
    <rPh sb="0" eb="2">
      <t>ミヤジ</t>
    </rPh>
    <rPh sb="2" eb="3">
      <t>ハマ</t>
    </rPh>
    <phoneticPr fontId="20"/>
  </si>
  <si>
    <t>宮司浜3・4</t>
    <rPh sb="0" eb="2">
      <t>ミヤジ</t>
    </rPh>
    <rPh sb="2" eb="3">
      <t>ハマ</t>
    </rPh>
    <phoneticPr fontId="20"/>
  </si>
  <si>
    <t>津屋崎1</t>
    <rPh sb="0" eb="3">
      <t>ツヤザキ</t>
    </rPh>
    <phoneticPr fontId="20"/>
  </si>
  <si>
    <t>津屋崎2</t>
    <rPh sb="0" eb="3">
      <t>ツヤザキ</t>
    </rPh>
    <phoneticPr fontId="20"/>
  </si>
  <si>
    <t>津屋崎3</t>
    <rPh sb="0" eb="3">
      <t>ツヤザキ</t>
    </rPh>
    <phoneticPr fontId="20"/>
  </si>
  <si>
    <t>津屋崎4</t>
    <rPh sb="0" eb="3">
      <t>ツヤザキ</t>
    </rPh>
    <phoneticPr fontId="20"/>
  </si>
  <si>
    <t>津屋崎7</t>
    <rPh sb="0" eb="3">
      <t>ツヤザキ</t>
    </rPh>
    <phoneticPr fontId="20"/>
  </si>
  <si>
    <t>津屋崎</t>
    <rPh sb="0" eb="3">
      <t>ツヤザキ</t>
    </rPh>
    <phoneticPr fontId="20"/>
  </si>
  <si>
    <t>FA</t>
    <phoneticPr fontId="20"/>
  </si>
  <si>
    <t>FB</t>
    <phoneticPr fontId="20"/>
  </si>
  <si>
    <t>FC</t>
    <phoneticPr fontId="20"/>
  </si>
  <si>
    <t>FD</t>
    <phoneticPr fontId="20"/>
  </si>
  <si>
    <t>FE</t>
    <phoneticPr fontId="20"/>
  </si>
  <si>
    <t>古賀市 計</t>
    <rPh sb="0" eb="2">
      <t>コガ</t>
    </rPh>
    <rPh sb="2" eb="3">
      <t>シ</t>
    </rPh>
    <rPh sb="4" eb="5">
      <t>ケイ</t>
    </rPh>
    <phoneticPr fontId="20"/>
  </si>
  <si>
    <t>新宮町 計</t>
    <rPh sb="0" eb="3">
      <t>シングウマチ</t>
    </rPh>
    <rPh sb="4" eb="5">
      <t>ケイ</t>
    </rPh>
    <phoneticPr fontId="20"/>
  </si>
  <si>
    <t>花見東3・4</t>
    <rPh sb="0" eb="3">
      <t>ハナミヒガシ</t>
    </rPh>
    <phoneticPr fontId="20"/>
  </si>
  <si>
    <t>花見東7</t>
    <rPh sb="0" eb="3">
      <t>ハナミヒガシ</t>
    </rPh>
    <phoneticPr fontId="20"/>
  </si>
  <si>
    <t>花見南1</t>
    <rPh sb="0" eb="2">
      <t>ハナミ</t>
    </rPh>
    <rPh sb="2" eb="3">
      <t>ミナミ</t>
    </rPh>
    <phoneticPr fontId="20"/>
  </si>
  <si>
    <t>花見南2</t>
    <rPh sb="0" eb="2">
      <t>ハナミ</t>
    </rPh>
    <rPh sb="2" eb="3">
      <t>ミナミ</t>
    </rPh>
    <phoneticPr fontId="20"/>
  </si>
  <si>
    <t>花見南3</t>
    <rPh sb="0" eb="2">
      <t>ハナミ</t>
    </rPh>
    <rPh sb="2" eb="3">
      <t>ミナミ</t>
    </rPh>
    <phoneticPr fontId="20"/>
  </si>
  <si>
    <t>花見</t>
    <rPh sb="0" eb="2">
      <t>ハナミ</t>
    </rPh>
    <phoneticPr fontId="20"/>
  </si>
  <si>
    <t>GB-3</t>
    <phoneticPr fontId="20"/>
  </si>
  <si>
    <t>GB-7</t>
    <phoneticPr fontId="20"/>
  </si>
  <si>
    <t>GB-8</t>
    <phoneticPr fontId="20"/>
  </si>
  <si>
    <t>GB-1</t>
    <phoneticPr fontId="20"/>
  </si>
  <si>
    <t>舞の里1</t>
    <rPh sb="0" eb="1">
      <t>マイ</t>
    </rPh>
    <rPh sb="2" eb="3">
      <t>サト</t>
    </rPh>
    <phoneticPr fontId="20"/>
  </si>
  <si>
    <t>舞の里4</t>
    <rPh sb="0" eb="1">
      <t>マイ</t>
    </rPh>
    <rPh sb="2" eb="3">
      <t>サト</t>
    </rPh>
    <phoneticPr fontId="20"/>
  </si>
  <si>
    <t>千鳥2</t>
    <rPh sb="0" eb="2">
      <t>チドリ</t>
    </rPh>
    <phoneticPr fontId="20"/>
  </si>
  <si>
    <t>千鳥3・4・5</t>
    <rPh sb="0" eb="2">
      <t>チドリ</t>
    </rPh>
    <phoneticPr fontId="20"/>
  </si>
  <si>
    <t>千鳥6</t>
    <rPh sb="0" eb="2">
      <t>チドリ</t>
    </rPh>
    <phoneticPr fontId="20"/>
  </si>
  <si>
    <t>舞の里・千鳥</t>
    <rPh sb="0" eb="1">
      <t>マイ</t>
    </rPh>
    <rPh sb="2" eb="3">
      <t>サト</t>
    </rPh>
    <rPh sb="4" eb="6">
      <t>チドリ</t>
    </rPh>
    <phoneticPr fontId="20"/>
  </si>
  <si>
    <t>GC-1</t>
    <phoneticPr fontId="20"/>
  </si>
  <si>
    <t>GC-2</t>
    <phoneticPr fontId="20"/>
  </si>
  <si>
    <t>GC-3</t>
    <phoneticPr fontId="20"/>
  </si>
  <si>
    <t>GC-4</t>
    <phoneticPr fontId="20"/>
  </si>
  <si>
    <t>GC-5</t>
    <phoneticPr fontId="20"/>
  </si>
  <si>
    <t>GC-6</t>
    <phoneticPr fontId="20"/>
  </si>
  <si>
    <t>GC-7</t>
    <phoneticPr fontId="20"/>
  </si>
  <si>
    <t>天神1</t>
    <rPh sb="0" eb="2">
      <t>テンジン</t>
    </rPh>
    <phoneticPr fontId="20"/>
  </si>
  <si>
    <t>天神2・4</t>
    <rPh sb="0" eb="2">
      <t>テンジン</t>
    </rPh>
    <phoneticPr fontId="20"/>
  </si>
  <si>
    <t>天神3　駅東4・5</t>
    <rPh sb="0" eb="2">
      <t>テンジン</t>
    </rPh>
    <rPh sb="4" eb="5">
      <t>エキ</t>
    </rPh>
    <rPh sb="5" eb="6">
      <t>ヒガシ</t>
    </rPh>
    <phoneticPr fontId="20"/>
  </si>
  <si>
    <t>天神5</t>
    <rPh sb="0" eb="2">
      <t>テンジン</t>
    </rPh>
    <phoneticPr fontId="20"/>
  </si>
  <si>
    <t>天神6</t>
    <rPh sb="0" eb="2">
      <t>テンジン</t>
    </rPh>
    <phoneticPr fontId="20"/>
  </si>
  <si>
    <t>天神7</t>
    <rPh sb="0" eb="2">
      <t>テンジン</t>
    </rPh>
    <phoneticPr fontId="20"/>
  </si>
  <si>
    <t>駅東1・2・3</t>
    <rPh sb="0" eb="1">
      <t>エキ</t>
    </rPh>
    <rPh sb="1" eb="2">
      <t>ヒガシ</t>
    </rPh>
    <phoneticPr fontId="20"/>
  </si>
  <si>
    <t>天神</t>
    <rPh sb="0" eb="2">
      <t>テンジン</t>
    </rPh>
    <phoneticPr fontId="20"/>
  </si>
  <si>
    <t>中央・久保</t>
    <rPh sb="0" eb="2">
      <t>チュウオウ</t>
    </rPh>
    <rPh sb="3" eb="5">
      <t>クボ</t>
    </rPh>
    <phoneticPr fontId="20"/>
  </si>
  <si>
    <t>日吉1</t>
    <rPh sb="0" eb="2">
      <t>ヒヨシ</t>
    </rPh>
    <phoneticPr fontId="20"/>
  </si>
  <si>
    <t>日吉2・3</t>
    <rPh sb="0" eb="2">
      <t>ヒヨシ</t>
    </rPh>
    <phoneticPr fontId="20"/>
  </si>
  <si>
    <t>花鶴丘1</t>
    <rPh sb="0" eb="3">
      <t>カヅルガオカ</t>
    </rPh>
    <phoneticPr fontId="20"/>
  </si>
  <si>
    <t>花鶴丘2</t>
    <rPh sb="0" eb="3">
      <t>カヅルガオカ</t>
    </rPh>
    <phoneticPr fontId="20"/>
  </si>
  <si>
    <t>今の庄1</t>
    <rPh sb="0" eb="1">
      <t>イマ</t>
    </rPh>
    <rPh sb="2" eb="3">
      <t>ショウ</t>
    </rPh>
    <phoneticPr fontId="20"/>
  </si>
  <si>
    <t>今の庄2</t>
    <rPh sb="0" eb="1">
      <t>イマ</t>
    </rPh>
    <rPh sb="2" eb="3">
      <t>ショウ</t>
    </rPh>
    <phoneticPr fontId="20"/>
  </si>
  <si>
    <t>今の庄3</t>
    <rPh sb="0" eb="1">
      <t>イマ</t>
    </rPh>
    <rPh sb="2" eb="3">
      <t>ショウ</t>
    </rPh>
    <phoneticPr fontId="20"/>
  </si>
  <si>
    <t>花鶴丘</t>
    <rPh sb="0" eb="3">
      <t>カヅルガオカ</t>
    </rPh>
    <phoneticPr fontId="20"/>
  </si>
  <si>
    <t>下府4・5</t>
    <rPh sb="0" eb="2">
      <t>シモノフ</t>
    </rPh>
    <phoneticPr fontId="20"/>
  </si>
  <si>
    <t>下府6・7・8　大字新宮</t>
    <rPh sb="0" eb="2">
      <t>シモノフ</t>
    </rPh>
    <rPh sb="8" eb="10">
      <t>オオアザ</t>
    </rPh>
    <rPh sb="10" eb="12">
      <t>シングウ</t>
    </rPh>
    <phoneticPr fontId="20"/>
  </si>
  <si>
    <t>緑ヶ浜1・3・4</t>
    <rPh sb="0" eb="3">
      <t>ミドリガハマ</t>
    </rPh>
    <phoneticPr fontId="20"/>
  </si>
  <si>
    <t>緑ヶ浜2</t>
    <rPh sb="0" eb="3">
      <t>ミドリガハマ</t>
    </rPh>
    <phoneticPr fontId="20"/>
  </si>
  <si>
    <t>桜山手1・2・3</t>
    <rPh sb="0" eb="1">
      <t>サクラ</t>
    </rPh>
    <rPh sb="1" eb="3">
      <t>ヤマテ</t>
    </rPh>
    <phoneticPr fontId="20"/>
  </si>
  <si>
    <t>美咲1・2・3</t>
    <rPh sb="0" eb="2">
      <t>ミサキ</t>
    </rPh>
    <phoneticPr fontId="20"/>
  </si>
  <si>
    <t>夜臼1・2・3・4</t>
    <rPh sb="0" eb="2">
      <t>ユウス</t>
    </rPh>
    <phoneticPr fontId="20"/>
  </si>
  <si>
    <t>夜臼5・6</t>
    <rPh sb="0" eb="2">
      <t>ユウス</t>
    </rPh>
    <phoneticPr fontId="20"/>
  </si>
  <si>
    <t>古賀市</t>
    <rPh sb="0" eb="3">
      <t>コガシ</t>
    </rPh>
    <phoneticPr fontId="20"/>
  </si>
  <si>
    <t>新宮町</t>
    <rPh sb="0" eb="3">
      <t>シングウマチ</t>
    </rPh>
    <phoneticPr fontId="20"/>
  </si>
  <si>
    <t>下府・緑ヶ浜</t>
    <rPh sb="0" eb="2">
      <t>シモノフ</t>
    </rPh>
    <rPh sb="3" eb="4">
      <t>ミドリ</t>
    </rPh>
    <rPh sb="5" eb="6">
      <t>ハマ</t>
    </rPh>
    <phoneticPr fontId="20"/>
  </si>
  <si>
    <t>GA</t>
    <phoneticPr fontId="20"/>
  </si>
  <si>
    <t>GB</t>
    <phoneticPr fontId="20"/>
  </si>
  <si>
    <t>GC</t>
    <phoneticPr fontId="20"/>
  </si>
  <si>
    <t>GD</t>
    <phoneticPr fontId="20"/>
  </si>
  <si>
    <t>GE</t>
    <phoneticPr fontId="20"/>
  </si>
  <si>
    <t>SA</t>
    <phoneticPr fontId="20"/>
  </si>
  <si>
    <t>SB</t>
    <phoneticPr fontId="20"/>
  </si>
  <si>
    <t>福津市</t>
    <rPh sb="0" eb="1">
      <t>フク</t>
    </rPh>
    <rPh sb="1" eb="3">
      <t>ツシ</t>
    </rPh>
    <phoneticPr fontId="23"/>
  </si>
  <si>
    <t>博多区</t>
    <rPh sb="0" eb="3">
      <t>ハカタク</t>
    </rPh>
    <phoneticPr fontId="23"/>
  </si>
  <si>
    <t>博多区 合計</t>
    <rPh sb="0" eb="2">
      <t>ハカタ</t>
    </rPh>
    <rPh sb="2" eb="3">
      <t>ク</t>
    </rPh>
    <rPh sb="3" eb="4">
      <t>ヒガシク</t>
    </rPh>
    <rPh sb="4" eb="6">
      <t>ゴウケイ</t>
    </rPh>
    <phoneticPr fontId="20"/>
  </si>
  <si>
    <t>美野島1①</t>
  </si>
  <si>
    <t>美野島1②</t>
  </si>
  <si>
    <t>美野島2①</t>
  </si>
  <si>
    <t>美野島2②</t>
  </si>
  <si>
    <t>美野島2③</t>
  </si>
  <si>
    <t>美野島2④</t>
  </si>
  <si>
    <t>美野島3①</t>
  </si>
  <si>
    <t>美野島3②</t>
  </si>
  <si>
    <t>美野島3③</t>
  </si>
  <si>
    <t>美野島4</t>
  </si>
  <si>
    <t>TE-1①</t>
  </si>
  <si>
    <t>TE-1②</t>
  </si>
  <si>
    <t>TE-2①</t>
  </si>
  <si>
    <t>TE-2②</t>
  </si>
  <si>
    <t>TE-2③</t>
  </si>
  <si>
    <t>TE-2④</t>
  </si>
  <si>
    <t>TE-3①</t>
  </si>
  <si>
    <t>TE-3②</t>
  </si>
  <si>
    <t>TE-3③</t>
  </si>
  <si>
    <t>TE-4</t>
  </si>
  <si>
    <t>竹下1・2</t>
    <rPh sb="0" eb="2">
      <t>タケシタ</t>
    </rPh>
    <phoneticPr fontId="1"/>
  </si>
  <si>
    <t>竹下4</t>
    <rPh sb="0" eb="2">
      <t>タケシタ</t>
    </rPh>
    <phoneticPr fontId="1"/>
  </si>
  <si>
    <t>竹下5</t>
    <rPh sb="0" eb="2">
      <t>タケシタ</t>
    </rPh>
    <phoneticPr fontId="1"/>
  </si>
  <si>
    <t>TH-1</t>
  </si>
  <si>
    <t>TH-2</t>
  </si>
  <si>
    <t>TH-3</t>
  </si>
  <si>
    <t>那珂1</t>
    <rPh sb="0" eb="2">
      <t>ナカ</t>
    </rPh>
    <phoneticPr fontId="1"/>
  </si>
  <si>
    <t>那珂2</t>
    <rPh sb="0" eb="2">
      <t>ナカ</t>
    </rPh>
    <phoneticPr fontId="1"/>
  </si>
  <si>
    <t>那珂3</t>
    <rPh sb="0" eb="2">
      <t>ナカ</t>
    </rPh>
    <phoneticPr fontId="1"/>
  </si>
  <si>
    <t>那珂4</t>
    <rPh sb="0" eb="2">
      <t>ナカ</t>
    </rPh>
    <phoneticPr fontId="1"/>
  </si>
  <si>
    <t>那珂5</t>
    <rPh sb="0" eb="2">
      <t>ナカ</t>
    </rPh>
    <phoneticPr fontId="1"/>
  </si>
  <si>
    <t>那珂6</t>
    <rPh sb="0" eb="2">
      <t>ナカ</t>
    </rPh>
    <phoneticPr fontId="1"/>
  </si>
  <si>
    <t>東光寺町1・2</t>
    <rPh sb="0" eb="4">
      <t>トウコウジマチ</t>
    </rPh>
    <phoneticPr fontId="1"/>
  </si>
  <si>
    <t>TJ-1</t>
  </si>
  <si>
    <t>TJ-2</t>
  </si>
  <si>
    <t>TJ-3</t>
  </si>
  <si>
    <t>TJ-4</t>
  </si>
  <si>
    <t>TJ-5</t>
  </si>
  <si>
    <t>TJ-6</t>
  </si>
  <si>
    <t>TJ-7</t>
  </si>
  <si>
    <t>中央区</t>
    <rPh sb="0" eb="3">
      <t>チュウオウク</t>
    </rPh>
    <phoneticPr fontId="23"/>
  </si>
  <si>
    <t>中央区 合計</t>
    <rPh sb="0" eb="2">
      <t>チュウオウ</t>
    </rPh>
    <rPh sb="2" eb="3">
      <t>ク</t>
    </rPh>
    <rPh sb="3" eb="4">
      <t>ヒガシク</t>
    </rPh>
    <rPh sb="4" eb="6">
      <t>ゴウケイ</t>
    </rPh>
    <phoneticPr fontId="20"/>
  </si>
  <si>
    <t>竹下</t>
    <rPh sb="0" eb="2">
      <t>タケシタ</t>
    </rPh>
    <phoneticPr fontId="20"/>
  </si>
  <si>
    <t>那珂・東光寺町</t>
    <rPh sb="0" eb="2">
      <t>ナカ</t>
    </rPh>
    <rPh sb="3" eb="5">
      <t>トウコウ</t>
    </rPh>
    <rPh sb="5" eb="6">
      <t>ジ</t>
    </rPh>
    <rPh sb="6" eb="7">
      <t>マチ</t>
    </rPh>
    <phoneticPr fontId="20"/>
  </si>
  <si>
    <t>薬院1①</t>
    <rPh sb="0" eb="2">
      <t>ヤクイン</t>
    </rPh>
    <phoneticPr fontId="1"/>
  </si>
  <si>
    <t>薬院1②</t>
    <rPh sb="0" eb="2">
      <t>ヤクイン</t>
    </rPh>
    <phoneticPr fontId="1"/>
  </si>
  <si>
    <t>薬院2①</t>
    <rPh sb="0" eb="2">
      <t>ヤクイン</t>
    </rPh>
    <phoneticPr fontId="1"/>
  </si>
  <si>
    <t>薬院2②</t>
    <rPh sb="0" eb="2">
      <t>ヤクイン</t>
    </rPh>
    <phoneticPr fontId="1"/>
  </si>
  <si>
    <t>薬院2③</t>
    <rPh sb="0" eb="2">
      <t>ヤクイン</t>
    </rPh>
    <phoneticPr fontId="1"/>
  </si>
  <si>
    <t>薬院2④</t>
    <rPh sb="0" eb="2">
      <t>ヤクイン</t>
    </rPh>
    <phoneticPr fontId="1"/>
  </si>
  <si>
    <t>薬院3①</t>
    <rPh sb="0" eb="2">
      <t>ヤクイン</t>
    </rPh>
    <phoneticPr fontId="1"/>
  </si>
  <si>
    <t>薬院3②</t>
    <rPh sb="0" eb="2">
      <t>ヤクイン</t>
    </rPh>
    <phoneticPr fontId="1"/>
  </si>
  <si>
    <t>薬院3③</t>
    <rPh sb="0" eb="2">
      <t>ヤクイン</t>
    </rPh>
    <phoneticPr fontId="1"/>
  </si>
  <si>
    <t>薬院4①</t>
    <rPh sb="0" eb="2">
      <t>ヤクイン</t>
    </rPh>
    <phoneticPr fontId="1"/>
  </si>
  <si>
    <t>薬院4②</t>
    <rPh sb="0" eb="2">
      <t>ヤクイン</t>
    </rPh>
    <phoneticPr fontId="1"/>
  </si>
  <si>
    <t>CE-1①</t>
  </si>
  <si>
    <t>CE-1②</t>
  </si>
  <si>
    <t>CE-2①</t>
  </si>
  <si>
    <t>CE-2②</t>
  </si>
  <si>
    <t>CE-2③</t>
  </si>
  <si>
    <t>CE-2④</t>
  </si>
  <si>
    <t>CE-3①</t>
  </si>
  <si>
    <t>CE-3②</t>
  </si>
  <si>
    <t>CE-3③</t>
  </si>
  <si>
    <t>CE-4①</t>
  </si>
  <si>
    <t>CE-4②</t>
  </si>
  <si>
    <t>平尾1①</t>
    <rPh sb="0" eb="2">
      <t>ヒラオ</t>
    </rPh>
    <phoneticPr fontId="1"/>
  </si>
  <si>
    <t>平尾1②</t>
    <rPh sb="0" eb="2">
      <t>ヒラオ</t>
    </rPh>
    <phoneticPr fontId="1"/>
  </si>
  <si>
    <t>平尾1③</t>
    <rPh sb="0" eb="2">
      <t>ヒラオ</t>
    </rPh>
    <phoneticPr fontId="1"/>
  </si>
  <si>
    <t>平尾2①</t>
    <rPh sb="0" eb="2">
      <t>ヒラオ</t>
    </rPh>
    <phoneticPr fontId="1"/>
  </si>
  <si>
    <t>平尾2②</t>
    <rPh sb="0" eb="2">
      <t>ヒラオ</t>
    </rPh>
    <phoneticPr fontId="1"/>
  </si>
  <si>
    <t>平尾2③</t>
    <rPh sb="0" eb="2">
      <t>ヒラオ</t>
    </rPh>
    <phoneticPr fontId="1"/>
  </si>
  <si>
    <t>平尾3</t>
    <rPh sb="0" eb="2">
      <t>ヒラオ</t>
    </rPh>
    <phoneticPr fontId="1"/>
  </si>
  <si>
    <t>平尾4①</t>
    <rPh sb="0" eb="2">
      <t>ヒラオ</t>
    </rPh>
    <phoneticPr fontId="1"/>
  </si>
  <si>
    <t>平尾4②</t>
    <rPh sb="0" eb="2">
      <t>ヒラオ</t>
    </rPh>
    <phoneticPr fontId="1"/>
  </si>
  <si>
    <t>平尾5①</t>
    <rPh sb="0" eb="2">
      <t>ヒラオ</t>
    </rPh>
    <phoneticPr fontId="1"/>
  </si>
  <si>
    <t>平尾5②</t>
    <rPh sb="0" eb="2">
      <t>ヒラオ</t>
    </rPh>
    <phoneticPr fontId="1"/>
  </si>
  <si>
    <t>CF-1①</t>
  </si>
  <si>
    <t>CF-1②</t>
  </si>
  <si>
    <t>CF-1③</t>
  </si>
  <si>
    <t>CF-2①</t>
  </si>
  <si>
    <t>CF-2②</t>
  </si>
  <si>
    <t>CF-2③</t>
  </si>
  <si>
    <t>CF-3</t>
  </si>
  <si>
    <t>CF-4①</t>
  </si>
  <si>
    <t>CF-4②</t>
  </si>
  <si>
    <t>CF-5①</t>
  </si>
  <si>
    <t>CF-5②</t>
  </si>
  <si>
    <t>CG-1</t>
  </si>
  <si>
    <t>CG-2</t>
  </si>
  <si>
    <t>CG-3①</t>
  </si>
  <si>
    <t>CG-3②</t>
  </si>
  <si>
    <t>CG-4</t>
  </si>
  <si>
    <t>CG-5</t>
  </si>
  <si>
    <t>大宮1</t>
    <rPh sb="0" eb="2">
      <t>オオミヤ</t>
    </rPh>
    <phoneticPr fontId="1"/>
  </si>
  <si>
    <t>大宮2</t>
    <rPh sb="0" eb="2">
      <t>オオミヤ</t>
    </rPh>
    <phoneticPr fontId="1"/>
  </si>
  <si>
    <t>白金1①</t>
    <rPh sb="0" eb="2">
      <t>シロガネ</t>
    </rPh>
    <phoneticPr fontId="1"/>
  </si>
  <si>
    <t>白金1②</t>
    <rPh sb="0" eb="2">
      <t>シロガネ</t>
    </rPh>
    <phoneticPr fontId="1"/>
  </si>
  <si>
    <t>白金2</t>
    <rPh sb="0" eb="2">
      <t>シロガネ</t>
    </rPh>
    <phoneticPr fontId="1"/>
  </si>
  <si>
    <t>那の川2</t>
    <rPh sb="0" eb="1">
      <t>ナ</t>
    </rPh>
    <rPh sb="2" eb="3">
      <t>カワ</t>
    </rPh>
    <phoneticPr fontId="1"/>
  </si>
  <si>
    <t>高砂1</t>
    <rPh sb="0" eb="2">
      <t>タカサゴ</t>
    </rPh>
    <phoneticPr fontId="1"/>
  </si>
  <si>
    <t>高砂2①</t>
    <rPh sb="0" eb="2">
      <t>タカサゴ</t>
    </rPh>
    <phoneticPr fontId="1"/>
  </si>
  <si>
    <t>高砂2②</t>
    <rPh sb="0" eb="2">
      <t>タカサゴ</t>
    </rPh>
    <phoneticPr fontId="1"/>
  </si>
  <si>
    <t>高砂2③</t>
    <rPh sb="0" eb="2">
      <t>タカサゴ</t>
    </rPh>
    <phoneticPr fontId="1"/>
  </si>
  <si>
    <t>CH-1</t>
  </si>
  <si>
    <t>CH-2①</t>
  </si>
  <si>
    <t>CH-2②</t>
  </si>
  <si>
    <t>CH-2③</t>
  </si>
  <si>
    <t>薬院</t>
    <rPh sb="0" eb="2">
      <t>ヤクイン</t>
    </rPh>
    <phoneticPr fontId="20"/>
  </si>
  <si>
    <t>平尾</t>
    <rPh sb="0" eb="2">
      <t>ヒラオ</t>
    </rPh>
    <phoneticPr fontId="20"/>
  </si>
  <si>
    <t>白金・大宮・那の川</t>
    <rPh sb="0" eb="2">
      <t>シロガネ</t>
    </rPh>
    <rPh sb="3" eb="5">
      <t>オオミヤ</t>
    </rPh>
    <rPh sb="6" eb="7">
      <t>ナ</t>
    </rPh>
    <rPh sb="8" eb="9">
      <t>カワ</t>
    </rPh>
    <phoneticPr fontId="20"/>
  </si>
  <si>
    <t>高砂</t>
    <rPh sb="0" eb="2">
      <t>タカサゴ</t>
    </rPh>
    <phoneticPr fontId="20"/>
  </si>
  <si>
    <t>南区</t>
    <rPh sb="0" eb="2">
      <t>ミナミク</t>
    </rPh>
    <phoneticPr fontId="23"/>
  </si>
  <si>
    <t>南区 合計</t>
    <rPh sb="0" eb="1">
      <t>ミナミ</t>
    </rPh>
    <rPh sb="1" eb="2">
      <t>ク</t>
    </rPh>
    <rPh sb="2" eb="3">
      <t>ヒガシク</t>
    </rPh>
    <rPh sb="3" eb="5">
      <t>ゴウケイ</t>
    </rPh>
    <phoneticPr fontId="20"/>
  </si>
  <si>
    <t>南大橋1</t>
    <rPh sb="0" eb="1">
      <t>ミナミ</t>
    </rPh>
    <rPh sb="1" eb="3">
      <t>オオハシ</t>
    </rPh>
    <phoneticPr fontId="1"/>
  </si>
  <si>
    <t>南大橋2</t>
    <rPh sb="0" eb="1">
      <t>ミナミ</t>
    </rPh>
    <rPh sb="1" eb="3">
      <t>オオハシ</t>
    </rPh>
    <phoneticPr fontId="1"/>
  </si>
  <si>
    <t>大橋1①</t>
    <rPh sb="0" eb="2">
      <t>オオハシ</t>
    </rPh>
    <phoneticPr fontId="1"/>
  </si>
  <si>
    <t>大橋1②</t>
    <rPh sb="0" eb="2">
      <t>オオハシ</t>
    </rPh>
    <phoneticPr fontId="1"/>
  </si>
  <si>
    <t>大橋2①</t>
    <rPh sb="0" eb="2">
      <t>オオハシ</t>
    </rPh>
    <phoneticPr fontId="1"/>
  </si>
  <si>
    <t>大橋2②</t>
    <rPh sb="0" eb="2">
      <t>オオハシ</t>
    </rPh>
    <phoneticPr fontId="1"/>
  </si>
  <si>
    <t>大橋2③</t>
    <rPh sb="0" eb="2">
      <t>オオハシ</t>
    </rPh>
    <phoneticPr fontId="1"/>
  </si>
  <si>
    <t>大橋3①</t>
    <rPh sb="0" eb="2">
      <t>オオハシ</t>
    </rPh>
    <phoneticPr fontId="1"/>
  </si>
  <si>
    <t>大橋3②</t>
    <rPh sb="0" eb="2">
      <t>オオハシ</t>
    </rPh>
    <phoneticPr fontId="1"/>
  </si>
  <si>
    <t>大橋3③</t>
    <rPh sb="0" eb="2">
      <t>オオハシ</t>
    </rPh>
    <phoneticPr fontId="1"/>
  </si>
  <si>
    <t>大橋4①</t>
    <rPh sb="0" eb="2">
      <t>オオハシ</t>
    </rPh>
    <phoneticPr fontId="1"/>
  </si>
  <si>
    <t>大橋4②</t>
    <rPh sb="0" eb="2">
      <t>オオハシ</t>
    </rPh>
    <phoneticPr fontId="1"/>
  </si>
  <si>
    <t>大橋団地</t>
    <rPh sb="0" eb="2">
      <t>オオハシ</t>
    </rPh>
    <rPh sb="2" eb="4">
      <t>ダンチ</t>
    </rPh>
    <phoneticPr fontId="1"/>
  </si>
  <si>
    <t>MG-1</t>
  </si>
  <si>
    <t>MG-2</t>
  </si>
  <si>
    <t>MG-3①</t>
  </si>
  <si>
    <t>MG-3②</t>
  </si>
  <si>
    <t>MG-4①</t>
  </si>
  <si>
    <t>MG-4②</t>
  </si>
  <si>
    <t>MG-4③</t>
  </si>
  <si>
    <t>MG-5①</t>
  </si>
  <si>
    <t>MG-5②</t>
  </si>
  <si>
    <t>MG-5③</t>
  </si>
  <si>
    <t>MG-6①</t>
  </si>
  <si>
    <t>MG-6②</t>
  </si>
  <si>
    <t>MG-7</t>
  </si>
  <si>
    <t>高木1・高木2①</t>
    <rPh sb="0" eb="2">
      <t>タカキ</t>
    </rPh>
    <rPh sb="4" eb="6">
      <t>タカキ</t>
    </rPh>
    <phoneticPr fontId="1"/>
  </si>
  <si>
    <t>高木2②・高木3</t>
    <rPh sb="0" eb="2">
      <t>タカギ</t>
    </rPh>
    <rPh sb="5" eb="7">
      <t>タカギ</t>
    </rPh>
    <phoneticPr fontId="1"/>
  </si>
  <si>
    <t>MH-1</t>
  </si>
  <si>
    <t>MH-2</t>
  </si>
  <si>
    <t>MH-3①</t>
  </si>
  <si>
    <t>MH-3②</t>
  </si>
  <si>
    <t>MH-3③</t>
  </si>
  <si>
    <t>MH-4①</t>
  </si>
  <si>
    <t>MH-4②</t>
  </si>
  <si>
    <t>MH-4③</t>
  </si>
  <si>
    <t>MH-4④</t>
  </si>
  <si>
    <t>MH-5①</t>
  </si>
  <si>
    <t>MH-5②</t>
  </si>
  <si>
    <t>MH-6①</t>
  </si>
  <si>
    <t>MH-6②</t>
  </si>
  <si>
    <t>MH-6③</t>
  </si>
  <si>
    <t>MH-7①</t>
  </si>
  <si>
    <t>MH-7②</t>
  </si>
  <si>
    <t>折立町</t>
    <rPh sb="0" eb="1">
      <t>オ</t>
    </rPh>
    <rPh sb="1" eb="2">
      <t>タ</t>
    </rPh>
    <rPh sb="2" eb="3">
      <t>マチ</t>
    </rPh>
    <phoneticPr fontId="1"/>
  </si>
  <si>
    <t>横手1</t>
    <rPh sb="0" eb="2">
      <t>ヨコテ</t>
    </rPh>
    <phoneticPr fontId="1"/>
  </si>
  <si>
    <t>横手4</t>
    <rPh sb="0" eb="2">
      <t>ヨコテ</t>
    </rPh>
    <phoneticPr fontId="1"/>
  </si>
  <si>
    <t>MJ-1</t>
  </si>
  <si>
    <t>MJ-4①</t>
  </si>
  <si>
    <t>MJ-4②</t>
  </si>
  <si>
    <t>MJ-5</t>
  </si>
  <si>
    <t>三宅1</t>
    <rPh sb="0" eb="2">
      <t>ミヤケ</t>
    </rPh>
    <phoneticPr fontId="18"/>
  </si>
  <si>
    <t>三宅2</t>
    <rPh sb="0" eb="2">
      <t>ミヤケ</t>
    </rPh>
    <phoneticPr fontId="18"/>
  </si>
  <si>
    <t>三宅3①</t>
    <rPh sb="0" eb="2">
      <t>ミヤケ</t>
    </rPh>
    <phoneticPr fontId="18"/>
  </si>
  <si>
    <t>三宅3②</t>
    <rPh sb="0" eb="2">
      <t>ミヤケ</t>
    </rPh>
    <phoneticPr fontId="18"/>
  </si>
  <si>
    <t>MK-1</t>
  </si>
  <si>
    <t>MK-2</t>
  </si>
  <si>
    <t>MK-3①</t>
  </si>
  <si>
    <t>MK-3②</t>
  </si>
  <si>
    <t>城南区</t>
    <rPh sb="0" eb="3">
      <t>ジョウナンク</t>
    </rPh>
    <phoneticPr fontId="23"/>
  </si>
  <si>
    <t>城南区 合計</t>
    <rPh sb="0" eb="2">
      <t>ジョウナン</t>
    </rPh>
    <rPh sb="2" eb="3">
      <t>ク</t>
    </rPh>
    <rPh sb="3" eb="4">
      <t>ヒガシク</t>
    </rPh>
    <rPh sb="4" eb="6">
      <t>ゴウケイ</t>
    </rPh>
    <phoneticPr fontId="20"/>
  </si>
  <si>
    <t>大橋</t>
    <rPh sb="0" eb="2">
      <t>オオハシ</t>
    </rPh>
    <phoneticPr fontId="20"/>
  </si>
  <si>
    <t>井尻・高木</t>
    <rPh sb="0" eb="2">
      <t>イジリ</t>
    </rPh>
    <rPh sb="3" eb="5">
      <t>タカキ</t>
    </rPh>
    <phoneticPr fontId="20"/>
  </si>
  <si>
    <t>横手・折立</t>
    <rPh sb="0" eb="2">
      <t>ヨコテ</t>
    </rPh>
    <rPh sb="3" eb="5">
      <t>オリタテ</t>
    </rPh>
    <phoneticPr fontId="20"/>
  </si>
  <si>
    <t>三宅</t>
    <rPh sb="0" eb="2">
      <t>ミヤケ</t>
    </rPh>
    <phoneticPr fontId="20"/>
  </si>
  <si>
    <t>鳥飼4①</t>
    <rPh sb="0" eb="2">
      <t>トリカイ</t>
    </rPh>
    <phoneticPr fontId="2"/>
  </si>
  <si>
    <t>鳥飼4②</t>
    <rPh sb="0" eb="2">
      <t>トリカイ</t>
    </rPh>
    <phoneticPr fontId="2"/>
  </si>
  <si>
    <t>鳥飼5①</t>
    <rPh sb="0" eb="2">
      <t>トリカイ</t>
    </rPh>
    <phoneticPr fontId="2"/>
  </si>
  <si>
    <t>鳥飼5②</t>
    <rPh sb="0" eb="2">
      <t>トリカイ</t>
    </rPh>
    <phoneticPr fontId="2"/>
  </si>
  <si>
    <t>鳥飼6①</t>
    <rPh sb="0" eb="2">
      <t>トリカイ</t>
    </rPh>
    <phoneticPr fontId="2"/>
  </si>
  <si>
    <t>鳥飼6②</t>
    <rPh sb="0" eb="2">
      <t>トリカイ</t>
    </rPh>
    <phoneticPr fontId="2"/>
  </si>
  <si>
    <t>鳥飼7①</t>
    <rPh sb="0" eb="2">
      <t>トリカイ</t>
    </rPh>
    <phoneticPr fontId="2"/>
  </si>
  <si>
    <t>鳥飼7②</t>
    <rPh sb="0" eb="2">
      <t>トリカイ</t>
    </rPh>
    <phoneticPr fontId="2"/>
  </si>
  <si>
    <t>JA-1①</t>
  </si>
  <si>
    <t>JA-1②</t>
  </si>
  <si>
    <t>JA-2①</t>
  </si>
  <si>
    <t>JA-2②</t>
  </si>
  <si>
    <t>JA-3①</t>
  </si>
  <si>
    <t>JA-3②</t>
  </si>
  <si>
    <t>JA-4①</t>
  </si>
  <si>
    <t>JA-4②</t>
  </si>
  <si>
    <t>別府団地</t>
    <rPh sb="0" eb="2">
      <t>ベフ</t>
    </rPh>
    <rPh sb="2" eb="4">
      <t>ダンチ</t>
    </rPh>
    <phoneticPr fontId="2"/>
  </si>
  <si>
    <t>別府1①</t>
    <rPh sb="0" eb="2">
      <t>ベフ</t>
    </rPh>
    <phoneticPr fontId="2"/>
  </si>
  <si>
    <t>別府1②</t>
    <rPh sb="0" eb="2">
      <t>ベフ</t>
    </rPh>
    <phoneticPr fontId="2"/>
  </si>
  <si>
    <t>別府2①</t>
    <rPh sb="0" eb="2">
      <t>ベフ</t>
    </rPh>
    <phoneticPr fontId="2"/>
  </si>
  <si>
    <t>別府2②</t>
    <rPh sb="0" eb="2">
      <t>ベフ</t>
    </rPh>
    <phoneticPr fontId="2"/>
  </si>
  <si>
    <t>別府3①</t>
    <rPh sb="0" eb="2">
      <t>ベフ</t>
    </rPh>
    <phoneticPr fontId="2"/>
  </si>
  <si>
    <t>別府3②</t>
    <rPh sb="0" eb="2">
      <t>ベフ</t>
    </rPh>
    <phoneticPr fontId="2"/>
  </si>
  <si>
    <t>城西団地</t>
    <rPh sb="0" eb="2">
      <t>ジョウセイ</t>
    </rPh>
    <rPh sb="2" eb="4">
      <t>ダンチ</t>
    </rPh>
    <phoneticPr fontId="2"/>
  </si>
  <si>
    <t>別府4①</t>
    <rPh sb="0" eb="2">
      <t>ベフ</t>
    </rPh>
    <phoneticPr fontId="2"/>
  </si>
  <si>
    <t>別府4②</t>
    <rPh sb="0" eb="2">
      <t>ベフ</t>
    </rPh>
    <phoneticPr fontId="2"/>
  </si>
  <si>
    <t>別府5①</t>
    <rPh sb="0" eb="2">
      <t>ベフ</t>
    </rPh>
    <phoneticPr fontId="2"/>
  </si>
  <si>
    <t>別府5②</t>
    <rPh sb="0" eb="2">
      <t>ベフ</t>
    </rPh>
    <phoneticPr fontId="2"/>
  </si>
  <si>
    <t>別府6①</t>
    <rPh sb="0" eb="2">
      <t>ベフ</t>
    </rPh>
    <phoneticPr fontId="2"/>
  </si>
  <si>
    <t>別府6②</t>
    <rPh sb="0" eb="2">
      <t>ベフ</t>
    </rPh>
    <phoneticPr fontId="2"/>
  </si>
  <si>
    <t>別府7</t>
    <rPh sb="0" eb="2">
      <t>ベフ</t>
    </rPh>
    <phoneticPr fontId="2"/>
  </si>
  <si>
    <t>JB-1</t>
  </si>
  <si>
    <t>JB-2①</t>
  </si>
  <si>
    <t>JB-2②</t>
  </si>
  <si>
    <t>JB-3①</t>
  </si>
  <si>
    <t>JB-3②</t>
  </si>
  <si>
    <t>JB-4①</t>
  </si>
  <si>
    <t>JB-4②</t>
  </si>
  <si>
    <t>JB-5</t>
  </si>
  <si>
    <t>JB-6①</t>
  </si>
  <si>
    <t>JB-6②</t>
  </si>
  <si>
    <t>JB-7①</t>
  </si>
  <si>
    <t>JB-7②</t>
  </si>
  <si>
    <t>JB-8①</t>
  </si>
  <si>
    <t>JB-8②</t>
  </si>
  <si>
    <t>JB-9</t>
  </si>
  <si>
    <t>荒江1①</t>
    <rPh sb="0" eb="1">
      <t>アラ</t>
    </rPh>
    <rPh sb="1" eb="2">
      <t>エ</t>
    </rPh>
    <phoneticPr fontId="2"/>
  </si>
  <si>
    <t>荒江1②</t>
    <rPh sb="0" eb="1">
      <t>アラ</t>
    </rPh>
    <rPh sb="1" eb="2">
      <t>エ</t>
    </rPh>
    <phoneticPr fontId="2"/>
  </si>
  <si>
    <t>荒江団地①</t>
    <rPh sb="0" eb="1">
      <t>アラ</t>
    </rPh>
    <rPh sb="1" eb="2">
      <t>エ</t>
    </rPh>
    <rPh sb="2" eb="4">
      <t>ダンチ</t>
    </rPh>
    <phoneticPr fontId="2"/>
  </si>
  <si>
    <t>荒江団地②</t>
    <rPh sb="0" eb="1">
      <t>アラ</t>
    </rPh>
    <rPh sb="1" eb="2">
      <t>エ</t>
    </rPh>
    <rPh sb="2" eb="4">
      <t>ダンチ</t>
    </rPh>
    <phoneticPr fontId="2"/>
  </si>
  <si>
    <t>飯倉1</t>
    <rPh sb="0" eb="2">
      <t>イイクラ</t>
    </rPh>
    <phoneticPr fontId="2"/>
  </si>
  <si>
    <t>JC-1①</t>
  </si>
  <si>
    <t>JC-1②</t>
  </si>
  <si>
    <t>JC-2①</t>
  </si>
  <si>
    <t>JC-2②</t>
  </si>
  <si>
    <t>JC-3</t>
  </si>
  <si>
    <t>田島4②</t>
    <rPh sb="0" eb="2">
      <t>タジマ</t>
    </rPh>
    <phoneticPr fontId="2"/>
  </si>
  <si>
    <t>田島5・6</t>
    <rPh sb="0" eb="2">
      <t>タジマ</t>
    </rPh>
    <phoneticPr fontId="2"/>
  </si>
  <si>
    <t>茶山1・2①</t>
    <rPh sb="0" eb="2">
      <t>チャヤマ</t>
    </rPh>
    <phoneticPr fontId="2"/>
  </si>
  <si>
    <t>茶山2②・3①</t>
    <rPh sb="0" eb="2">
      <t>チャヤマ</t>
    </rPh>
    <phoneticPr fontId="2"/>
  </si>
  <si>
    <t>茶山3②・4</t>
    <rPh sb="0" eb="2">
      <t>チャヤマ</t>
    </rPh>
    <phoneticPr fontId="2"/>
  </si>
  <si>
    <t>JD-4②</t>
  </si>
  <si>
    <t>JD-5</t>
  </si>
  <si>
    <t>JD-6</t>
  </si>
  <si>
    <t>JD-7</t>
  </si>
  <si>
    <t>JD-8</t>
  </si>
  <si>
    <t>神松寺1</t>
    <rPh sb="0" eb="1">
      <t>カミ</t>
    </rPh>
    <rPh sb="1" eb="2">
      <t>マツ</t>
    </rPh>
    <rPh sb="2" eb="3">
      <t>テラ</t>
    </rPh>
    <phoneticPr fontId="2"/>
  </si>
  <si>
    <t>神松寺3①</t>
    <rPh sb="0" eb="1">
      <t>カミ</t>
    </rPh>
    <rPh sb="1" eb="2">
      <t>マツ</t>
    </rPh>
    <rPh sb="2" eb="3">
      <t>テラ</t>
    </rPh>
    <phoneticPr fontId="2"/>
  </si>
  <si>
    <t>神松寺3②</t>
    <rPh sb="0" eb="1">
      <t>カミ</t>
    </rPh>
    <rPh sb="1" eb="2">
      <t>マツ</t>
    </rPh>
    <rPh sb="2" eb="3">
      <t>テラ</t>
    </rPh>
    <phoneticPr fontId="2"/>
  </si>
  <si>
    <t>松山1</t>
    <rPh sb="0" eb="2">
      <t>マツヤマ</t>
    </rPh>
    <phoneticPr fontId="2"/>
  </si>
  <si>
    <t>JG-1</t>
  </si>
  <si>
    <t>JG-3①</t>
  </si>
  <si>
    <t>JG-3②</t>
  </si>
  <si>
    <t>JG-4</t>
  </si>
  <si>
    <t>七隈3①</t>
    <rPh sb="0" eb="2">
      <t>ナナクマ</t>
    </rPh>
    <phoneticPr fontId="2"/>
  </si>
  <si>
    <t>七隈3②</t>
    <rPh sb="0" eb="2">
      <t>ナナクマ</t>
    </rPh>
    <phoneticPr fontId="2"/>
  </si>
  <si>
    <t>JK-3①</t>
  </si>
  <si>
    <t>JK-3②</t>
  </si>
  <si>
    <t>鳥飼</t>
    <rPh sb="0" eb="2">
      <t>トリカイ</t>
    </rPh>
    <phoneticPr fontId="20"/>
  </si>
  <si>
    <t>別府・城西団地</t>
    <rPh sb="0" eb="2">
      <t>ベフ</t>
    </rPh>
    <rPh sb="3" eb="5">
      <t>ジョウセイ</t>
    </rPh>
    <rPh sb="5" eb="7">
      <t>ダンチ</t>
    </rPh>
    <phoneticPr fontId="20"/>
  </si>
  <si>
    <t>荒江・飯倉</t>
    <rPh sb="0" eb="2">
      <t>アラエ</t>
    </rPh>
    <rPh sb="3" eb="5">
      <t>イイクラ</t>
    </rPh>
    <phoneticPr fontId="20"/>
  </si>
  <si>
    <t>百道1①</t>
    <rPh sb="0" eb="1">
      <t>ヒャク</t>
    </rPh>
    <rPh sb="1" eb="2">
      <t>ミチ</t>
    </rPh>
    <phoneticPr fontId="2"/>
  </si>
  <si>
    <t>百道1②</t>
    <rPh sb="0" eb="1">
      <t>ヒャク</t>
    </rPh>
    <rPh sb="1" eb="2">
      <t>ミチ</t>
    </rPh>
    <phoneticPr fontId="2"/>
  </si>
  <si>
    <t>百道2</t>
    <rPh sb="0" eb="1">
      <t>ヒャク</t>
    </rPh>
    <rPh sb="1" eb="2">
      <t>ミチ</t>
    </rPh>
    <phoneticPr fontId="2"/>
  </si>
  <si>
    <t>百道3</t>
    <rPh sb="0" eb="1">
      <t>ヒャク</t>
    </rPh>
    <rPh sb="1" eb="2">
      <t>ミチ</t>
    </rPh>
    <phoneticPr fontId="2"/>
  </si>
  <si>
    <t>百道浜1①</t>
    <rPh sb="0" eb="1">
      <t>ヒャク</t>
    </rPh>
    <rPh sb="1" eb="2">
      <t>ミチ</t>
    </rPh>
    <rPh sb="2" eb="3">
      <t>ハマ</t>
    </rPh>
    <phoneticPr fontId="2"/>
  </si>
  <si>
    <t>百道浜1②</t>
    <rPh sb="0" eb="1">
      <t>ヒャク</t>
    </rPh>
    <rPh sb="1" eb="2">
      <t>ミチ</t>
    </rPh>
    <rPh sb="2" eb="3">
      <t>ハマ</t>
    </rPh>
    <phoneticPr fontId="2"/>
  </si>
  <si>
    <t>百道浜3①</t>
    <rPh sb="0" eb="1">
      <t>ヒャク</t>
    </rPh>
    <rPh sb="1" eb="2">
      <t>ミチ</t>
    </rPh>
    <rPh sb="2" eb="3">
      <t>ハマ</t>
    </rPh>
    <phoneticPr fontId="2"/>
  </si>
  <si>
    <t>百道浜3②</t>
    <rPh sb="0" eb="1">
      <t>ヒャク</t>
    </rPh>
    <rPh sb="1" eb="2">
      <t>ミチ</t>
    </rPh>
    <rPh sb="2" eb="3">
      <t>ハマ</t>
    </rPh>
    <phoneticPr fontId="2"/>
  </si>
  <si>
    <t>百道浜4①</t>
    <rPh sb="0" eb="1">
      <t>ヒャク</t>
    </rPh>
    <rPh sb="1" eb="2">
      <t>ミチ</t>
    </rPh>
    <rPh sb="2" eb="3">
      <t>ハマ</t>
    </rPh>
    <phoneticPr fontId="2"/>
  </si>
  <si>
    <t>百道浜4②</t>
    <rPh sb="0" eb="1">
      <t>ヒャク</t>
    </rPh>
    <rPh sb="1" eb="2">
      <t>ミチ</t>
    </rPh>
    <rPh sb="2" eb="3">
      <t>ハマ</t>
    </rPh>
    <phoneticPr fontId="2"/>
  </si>
  <si>
    <t>WA-1①</t>
  </si>
  <si>
    <t>WA-1②</t>
  </si>
  <si>
    <t>WA-2</t>
  </si>
  <si>
    <t>WA-3</t>
  </si>
  <si>
    <t>WA-4①</t>
  </si>
  <si>
    <t>WA-4②</t>
  </si>
  <si>
    <t>WA-5①</t>
  </si>
  <si>
    <t>WA-5②</t>
  </si>
  <si>
    <t>WA-6①</t>
  </si>
  <si>
    <t>WA-6②</t>
  </si>
  <si>
    <t>西新2①</t>
    <rPh sb="0" eb="1">
      <t>ニシ</t>
    </rPh>
    <rPh sb="1" eb="2">
      <t>シン</t>
    </rPh>
    <phoneticPr fontId="2"/>
  </si>
  <si>
    <t>西新2②</t>
    <rPh sb="0" eb="1">
      <t>ニシ</t>
    </rPh>
    <rPh sb="1" eb="2">
      <t>シン</t>
    </rPh>
    <phoneticPr fontId="2"/>
  </si>
  <si>
    <t>西新2③</t>
    <rPh sb="0" eb="1">
      <t>ニシ</t>
    </rPh>
    <rPh sb="1" eb="2">
      <t>シン</t>
    </rPh>
    <phoneticPr fontId="2"/>
  </si>
  <si>
    <t>西新3</t>
    <rPh sb="0" eb="1">
      <t>ニシ</t>
    </rPh>
    <rPh sb="1" eb="2">
      <t>シン</t>
    </rPh>
    <phoneticPr fontId="2"/>
  </si>
  <si>
    <t>西新5①</t>
    <rPh sb="0" eb="1">
      <t>ニシ</t>
    </rPh>
    <rPh sb="1" eb="2">
      <t>シン</t>
    </rPh>
    <phoneticPr fontId="2"/>
  </si>
  <si>
    <t>西新5②</t>
    <rPh sb="0" eb="1">
      <t>ニシ</t>
    </rPh>
    <rPh sb="1" eb="2">
      <t>シン</t>
    </rPh>
    <phoneticPr fontId="2"/>
  </si>
  <si>
    <t>西新6・7①</t>
    <rPh sb="0" eb="1">
      <t>ニシ</t>
    </rPh>
    <rPh sb="1" eb="2">
      <t>シン</t>
    </rPh>
    <phoneticPr fontId="2"/>
  </si>
  <si>
    <t>西新7②</t>
    <rPh sb="0" eb="1">
      <t>ニシ</t>
    </rPh>
    <rPh sb="1" eb="2">
      <t>シン</t>
    </rPh>
    <phoneticPr fontId="2"/>
  </si>
  <si>
    <t>WB-1①</t>
  </si>
  <si>
    <t>WB-1②</t>
  </si>
  <si>
    <t>WB-2①</t>
  </si>
  <si>
    <t>WB-2②</t>
  </si>
  <si>
    <t>WB-2③</t>
  </si>
  <si>
    <t>WB-3</t>
  </si>
  <si>
    <t>WB-4</t>
  </si>
  <si>
    <t>WB-5①</t>
  </si>
  <si>
    <t>WB-5②</t>
  </si>
  <si>
    <t>WB-6</t>
  </si>
  <si>
    <t>WB-7</t>
  </si>
  <si>
    <t>城西1①</t>
    <rPh sb="0" eb="2">
      <t>ジョウセイ</t>
    </rPh>
    <phoneticPr fontId="2"/>
  </si>
  <si>
    <t>城西1②</t>
    <rPh sb="0" eb="2">
      <t>ジョウセイ</t>
    </rPh>
    <phoneticPr fontId="2"/>
  </si>
  <si>
    <t>城西2①</t>
    <rPh sb="0" eb="2">
      <t>ジョウセイ</t>
    </rPh>
    <phoneticPr fontId="2"/>
  </si>
  <si>
    <t>城西2②</t>
    <rPh sb="0" eb="2">
      <t>ジョウセイ</t>
    </rPh>
    <phoneticPr fontId="2"/>
  </si>
  <si>
    <t>城西3①</t>
    <rPh sb="0" eb="2">
      <t>ジョウセイ</t>
    </rPh>
    <phoneticPr fontId="2"/>
  </si>
  <si>
    <t>城西3②</t>
    <rPh sb="0" eb="2">
      <t>ジョウセイ</t>
    </rPh>
    <phoneticPr fontId="2"/>
  </si>
  <si>
    <t>曙1</t>
    <rPh sb="0" eb="1">
      <t>アケボノ</t>
    </rPh>
    <phoneticPr fontId="2"/>
  </si>
  <si>
    <t>曙2</t>
    <rPh sb="0" eb="1">
      <t>アケボノ</t>
    </rPh>
    <phoneticPr fontId="2"/>
  </si>
  <si>
    <t>祖原①</t>
    <rPh sb="0" eb="1">
      <t>ソ</t>
    </rPh>
    <rPh sb="1" eb="2">
      <t>ハラ</t>
    </rPh>
    <phoneticPr fontId="2"/>
  </si>
  <si>
    <t>祖原②</t>
    <rPh sb="0" eb="1">
      <t>ソ</t>
    </rPh>
    <rPh sb="1" eb="2">
      <t>ハラ</t>
    </rPh>
    <phoneticPr fontId="2"/>
  </si>
  <si>
    <t>WC-1①</t>
  </si>
  <si>
    <t>WC-1②</t>
  </si>
  <si>
    <t>WC-2①</t>
  </si>
  <si>
    <t>WC-2②</t>
  </si>
  <si>
    <t>WC-3①</t>
  </si>
  <si>
    <t>WC-3②</t>
  </si>
  <si>
    <t>WC-4</t>
  </si>
  <si>
    <t>WC-5</t>
  </si>
  <si>
    <t>WC-6①</t>
  </si>
  <si>
    <t>WC-6②</t>
  </si>
  <si>
    <t>高取1①</t>
    <rPh sb="0" eb="2">
      <t>タカトリ</t>
    </rPh>
    <phoneticPr fontId="2"/>
  </si>
  <si>
    <t>高取1②</t>
    <rPh sb="0" eb="2">
      <t>タカトリ</t>
    </rPh>
    <phoneticPr fontId="2"/>
  </si>
  <si>
    <t>高取1③</t>
    <rPh sb="0" eb="2">
      <t>タカトリ</t>
    </rPh>
    <phoneticPr fontId="2"/>
  </si>
  <si>
    <t>高取2①</t>
    <rPh sb="0" eb="2">
      <t>タカトリ</t>
    </rPh>
    <phoneticPr fontId="2"/>
  </si>
  <si>
    <t>高取2②</t>
    <rPh sb="0" eb="2">
      <t>タカトリ</t>
    </rPh>
    <phoneticPr fontId="2"/>
  </si>
  <si>
    <t>藤崎１①</t>
    <rPh sb="0" eb="2">
      <t>フジサキ</t>
    </rPh>
    <phoneticPr fontId="2"/>
  </si>
  <si>
    <t>藤崎１②</t>
    <rPh sb="0" eb="2">
      <t>フジサキ</t>
    </rPh>
    <phoneticPr fontId="2"/>
  </si>
  <si>
    <t>藤崎2</t>
    <rPh sb="0" eb="2">
      <t>フジサキ</t>
    </rPh>
    <phoneticPr fontId="2"/>
  </si>
  <si>
    <t>弥生1・2</t>
    <rPh sb="0" eb="2">
      <t>ヤヨイ</t>
    </rPh>
    <phoneticPr fontId="2"/>
  </si>
  <si>
    <t>WD-1①</t>
  </si>
  <si>
    <t>WD-1②</t>
  </si>
  <si>
    <t>WD-1③</t>
  </si>
  <si>
    <t>WD-2①</t>
  </si>
  <si>
    <t>WD-2②</t>
  </si>
  <si>
    <t>WD-3①</t>
  </si>
  <si>
    <t>WD-3②</t>
  </si>
  <si>
    <t>WD-4</t>
  </si>
  <si>
    <t>WD-5</t>
  </si>
  <si>
    <t>室見1</t>
    <rPh sb="0" eb="2">
      <t>ムロミ</t>
    </rPh>
    <phoneticPr fontId="2"/>
  </si>
  <si>
    <t>室見2①</t>
    <rPh sb="0" eb="2">
      <t>ムロミ</t>
    </rPh>
    <phoneticPr fontId="2"/>
  </si>
  <si>
    <t>室見2②</t>
    <rPh sb="0" eb="2">
      <t>ムロミ</t>
    </rPh>
    <phoneticPr fontId="2"/>
  </si>
  <si>
    <t>室見3</t>
    <rPh sb="0" eb="2">
      <t>ムロミ</t>
    </rPh>
    <phoneticPr fontId="2"/>
  </si>
  <si>
    <t>室見4①</t>
    <rPh sb="0" eb="2">
      <t>ムロミ</t>
    </rPh>
    <phoneticPr fontId="2"/>
  </si>
  <si>
    <t>室見4②</t>
    <rPh sb="0" eb="2">
      <t>ムロミ</t>
    </rPh>
    <phoneticPr fontId="2"/>
  </si>
  <si>
    <t>室見5①</t>
    <rPh sb="0" eb="2">
      <t>ムロミ</t>
    </rPh>
    <phoneticPr fontId="2"/>
  </si>
  <si>
    <t>室見5②</t>
    <rPh sb="0" eb="2">
      <t>ムロミ</t>
    </rPh>
    <phoneticPr fontId="2"/>
  </si>
  <si>
    <t>WE-1</t>
  </si>
  <si>
    <t>WE-2①</t>
  </si>
  <si>
    <t>WE-2②</t>
  </si>
  <si>
    <t>WE-3</t>
  </si>
  <si>
    <t>WE-4①</t>
  </si>
  <si>
    <t>WE-4②</t>
  </si>
  <si>
    <t>WE-5①</t>
  </si>
  <si>
    <t>WE-5②</t>
  </si>
  <si>
    <t>昭代1</t>
    <rPh sb="0" eb="2">
      <t>アキヨ</t>
    </rPh>
    <phoneticPr fontId="2"/>
  </si>
  <si>
    <t>昭代2</t>
    <rPh sb="0" eb="2">
      <t>アキヨ</t>
    </rPh>
    <phoneticPr fontId="2"/>
  </si>
  <si>
    <t>昭代3①</t>
    <rPh sb="0" eb="2">
      <t>アキヨ</t>
    </rPh>
    <phoneticPr fontId="2"/>
  </si>
  <si>
    <t>昭代3②</t>
    <rPh sb="0" eb="2">
      <t>アキヨ</t>
    </rPh>
    <phoneticPr fontId="2"/>
  </si>
  <si>
    <t>荒江2①</t>
    <rPh sb="0" eb="1">
      <t>アラ</t>
    </rPh>
    <rPh sb="1" eb="2">
      <t>エ</t>
    </rPh>
    <phoneticPr fontId="2"/>
  </si>
  <si>
    <t>荒江2②</t>
    <rPh sb="0" eb="1">
      <t>アラ</t>
    </rPh>
    <rPh sb="1" eb="2">
      <t>エ</t>
    </rPh>
    <phoneticPr fontId="2"/>
  </si>
  <si>
    <t>荒江3①</t>
    <rPh sb="0" eb="1">
      <t>アラ</t>
    </rPh>
    <rPh sb="1" eb="2">
      <t>エ</t>
    </rPh>
    <phoneticPr fontId="2"/>
  </si>
  <si>
    <t>荒江3②</t>
    <rPh sb="0" eb="1">
      <t>アラ</t>
    </rPh>
    <rPh sb="1" eb="2">
      <t>エ</t>
    </rPh>
    <phoneticPr fontId="2"/>
  </si>
  <si>
    <t>WF-1</t>
  </si>
  <si>
    <t>WF-2</t>
  </si>
  <si>
    <t>WF-3①</t>
  </si>
  <si>
    <t>WF-3②</t>
  </si>
  <si>
    <t>WF-4①</t>
  </si>
  <si>
    <t>WF-4②</t>
  </si>
  <si>
    <t>WF-5①</t>
  </si>
  <si>
    <t>WF-5②</t>
  </si>
  <si>
    <t>原1①</t>
    <rPh sb="0" eb="1">
      <t>ハラ</t>
    </rPh>
    <phoneticPr fontId="2"/>
  </si>
  <si>
    <t>原1②</t>
    <rPh sb="0" eb="1">
      <t>ハラ</t>
    </rPh>
    <phoneticPr fontId="2"/>
  </si>
  <si>
    <t>原2</t>
    <rPh sb="0" eb="1">
      <t>ハラ</t>
    </rPh>
    <phoneticPr fontId="2"/>
  </si>
  <si>
    <t>原3</t>
    <rPh sb="0" eb="1">
      <t>ハラ</t>
    </rPh>
    <phoneticPr fontId="2"/>
  </si>
  <si>
    <t>原4①</t>
    <rPh sb="0" eb="1">
      <t>ハラ</t>
    </rPh>
    <phoneticPr fontId="2"/>
  </si>
  <si>
    <t>原4②</t>
    <rPh sb="0" eb="1">
      <t>ハラ</t>
    </rPh>
    <phoneticPr fontId="2"/>
  </si>
  <si>
    <t>原5</t>
    <rPh sb="0" eb="1">
      <t>ハラ</t>
    </rPh>
    <phoneticPr fontId="2"/>
  </si>
  <si>
    <t>原6①</t>
    <rPh sb="0" eb="1">
      <t>ハラ</t>
    </rPh>
    <phoneticPr fontId="2"/>
  </si>
  <si>
    <t>原6②</t>
    <rPh sb="0" eb="1">
      <t>ハラ</t>
    </rPh>
    <phoneticPr fontId="2"/>
  </si>
  <si>
    <t>原団地①</t>
    <rPh sb="0" eb="1">
      <t>ハラ</t>
    </rPh>
    <rPh sb="1" eb="3">
      <t>ダンチ</t>
    </rPh>
    <phoneticPr fontId="2"/>
  </si>
  <si>
    <t>原団地②</t>
    <rPh sb="0" eb="1">
      <t>ハラ</t>
    </rPh>
    <rPh sb="1" eb="3">
      <t>ダンチ</t>
    </rPh>
    <phoneticPr fontId="2"/>
  </si>
  <si>
    <t>原団地③</t>
    <rPh sb="0" eb="1">
      <t>ハラ</t>
    </rPh>
    <rPh sb="1" eb="3">
      <t>ダンチ</t>
    </rPh>
    <phoneticPr fontId="2"/>
  </si>
  <si>
    <t>原団地④</t>
    <rPh sb="0" eb="1">
      <t>ハラ</t>
    </rPh>
    <rPh sb="1" eb="3">
      <t>ダンチ</t>
    </rPh>
    <phoneticPr fontId="2"/>
  </si>
  <si>
    <t>WG-1①</t>
  </si>
  <si>
    <t>WG-1②</t>
  </si>
  <si>
    <t>WG-2</t>
  </si>
  <si>
    <t>WG-3</t>
  </si>
  <si>
    <t>WG-4①</t>
  </si>
  <si>
    <t>WG-4②</t>
  </si>
  <si>
    <t>WG-5</t>
  </si>
  <si>
    <t>WG-6①</t>
  </si>
  <si>
    <t>WG-6②</t>
  </si>
  <si>
    <t>WG-9①</t>
  </si>
  <si>
    <t>WG-9②</t>
  </si>
  <si>
    <t>WG-9③</t>
  </si>
  <si>
    <t>WG-9④</t>
  </si>
  <si>
    <t>南庄1</t>
    <rPh sb="0" eb="1">
      <t>ミナミ</t>
    </rPh>
    <rPh sb="1" eb="2">
      <t>ショウ</t>
    </rPh>
    <phoneticPr fontId="2"/>
  </si>
  <si>
    <t>南庄2</t>
    <rPh sb="0" eb="1">
      <t>ミナミ</t>
    </rPh>
    <rPh sb="1" eb="2">
      <t>ショウ</t>
    </rPh>
    <phoneticPr fontId="2"/>
  </si>
  <si>
    <t>南庄3</t>
    <rPh sb="0" eb="1">
      <t>ミナミ</t>
    </rPh>
    <rPh sb="1" eb="2">
      <t>ショウ</t>
    </rPh>
    <phoneticPr fontId="2"/>
  </si>
  <si>
    <t>南庄4①</t>
    <rPh sb="0" eb="1">
      <t>ミナミ</t>
    </rPh>
    <rPh sb="1" eb="2">
      <t>ショウ</t>
    </rPh>
    <phoneticPr fontId="2"/>
  </si>
  <si>
    <t>南庄4②</t>
    <rPh sb="0" eb="1">
      <t>ミナミ</t>
    </rPh>
    <rPh sb="1" eb="2">
      <t>ショウ</t>
    </rPh>
    <phoneticPr fontId="2"/>
  </si>
  <si>
    <t>南庄5</t>
    <rPh sb="0" eb="1">
      <t>ミナミ</t>
    </rPh>
    <rPh sb="1" eb="2">
      <t>ショウ</t>
    </rPh>
    <phoneticPr fontId="2"/>
  </si>
  <si>
    <t>南庄6①</t>
    <rPh sb="0" eb="1">
      <t>ミナミ</t>
    </rPh>
    <rPh sb="1" eb="2">
      <t>ショウ</t>
    </rPh>
    <phoneticPr fontId="2"/>
  </si>
  <si>
    <t>南庄6②</t>
    <rPh sb="0" eb="1">
      <t>ミナミ</t>
    </rPh>
    <rPh sb="1" eb="2">
      <t>ショウ</t>
    </rPh>
    <phoneticPr fontId="2"/>
  </si>
  <si>
    <t>WH-1</t>
  </si>
  <si>
    <t>WH-2</t>
  </si>
  <si>
    <t>WH-3</t>
  </si>
  <si>
    <t>WH-4①</t>
  </si>
  <si>
    <t>WH-4②</t>
  </si>
  <si>
    <t>WH-5</t>
  </si>
  <si>
    <t>WH-6①</t>
  </si>
  <si>
    <t>WH-6②</t>
  </si>
  <si>
    <t>小田部1①</t>
    <rPh sb="0" eb="3">
      <t>オタベ</t>
    </rPh>
    <phoneticPr fontId="2"/>
  </si>
  <si>
    <t>小田部1②</t>
    <rPh sb="0" eb="3">
      <t>オタベ</t>
    </rPh>
    <phoneticPr fontId="2"/>
  </si>
  <si>
    <t>小田部2</t>
    <rPh sb="0" eb="3">
      <t>オタベ</t>
    </rPh>
    <phoneticPr fontId="2"/>
  </si>
  <si>
    <t>小田部3</t>
    <rPh sb="0" eb="3">
      <t>オタベ</t>
    </rPh>
    <phoneticPr fontId="2"/>
  </si>
  <si>
    <t>小田部4</t>
    <rPh sb="0" eb="3">
      <t>オタベ</t>
    </rPh>
    <phoneticPr fontId="2"/>
  </si>
  <si>
    <t>小田部5①</t>
    <rPh sb="0" eb="3">
      <t>オタベ</t>
    </rPh>
    <phoneticPr fontId="2"/>
  </si>
  <si>
    <t>小田部5②・6</t>
    <rPh sb="0" eb="3">
      <t>オタベ</t>
    </rPh>
    <phoneticPr fontId="2"/>
  </si>
  <si>
    <t>小田部7</t>
    <rPh sb="0" eb="3">
      <t>オタベ</t>
    </rPh>
    <phoneticPr fontId="2"/>
  </si>
  <si>
    <t>室住団地①</t>
    <rPh sb="0" eb="2">
      <t>ムロズミ</t>
    </rPh>
    <rPh sb="2" eb="4">
      <t>ダンチ</t>
    </rPh>
    <phoneticPr fontId="2"/>
  </si>
  <si>
    <t>室住団地②</t>
    <rPh sb="0" eb="2">
      <t>ムロズミ</t>
    </rPh>
    <rPh sb="2" eb="4">
      <t>ダンチ</t>
    </rPh>
    <phoneticPr fontId="2"/>
  </si>
  <si>
    <t>室住団地③</t>
    <rPh sb="0" eb="2">
      <t>ムロズミ</t>
    </rPh>
    <rPh sb="2" eb="4">
      <t>ダンチ</t>
    </rPh>
    <phoneticPr fontId="2"/>
  </si>
  <si>
    <t>室住団地④</t>
    <rPh sb="0" eb="2">
      <t>ムロズミ</t>
    </rPh>
    <rPh sb="2" eb="4">
      <t>ダンチ</t>
    </rPh>
    <phoneticPr fontId="2"/>
  </si>
  <si>
    <t>WJ-1①</t>
  </si>
  <si>
    <t>WJ-1②</t>
  </si>
  <si>
    <t>WJ-2</t>
  </si>
  <si>
    <t>WJ-3</t>
  </si>
  <si>
    <t>WJ-4</t>
  </si>
  <si>
    <t>WJ-5</t>
  </si>
  <si>
    <t>WJ-6</t>
  </si>
  <si>
    <t>WJ-7</t>
  </si>
  <si>
    <t>WJ-8①</t>
  </si>
  <si>
    <t>WJ-8②</t>
  </si>
  <si>
    <t>WJ-8③</t>
  </si>
  <si>
    <t>WJ-8④</t>
  </si>
  <si>
    <t>早良区①</t>
    <rPh sb="0" eb="3">
      <t>サワラク</t>
    </rPh>
    <phoneticPr fontId="23"/>
  </si>
  <si>
    <t>賀茂2①</t>
    <rPh sb="0" eb="1">
      <t>ガ</t>
    </rPh>
    <rPh sb="1" eb="2">
      <t>シゲル</t>
    </rPh>
    <phoneticPr fontId="2"/>
  </si>
  <si>
    <t>賀茂2②</t>
    <rPh sb="0" eb="1">
      <t>ガ</t>
    </rPh>
    <rPh sb="1" eb="2">
      <t>シゲル</t>
    </rPh>
    <phoneticPr fontId="2"/>
  </si>
  <si>
    <t>賀茂3</t>
    <rPh sb="0" eb="1">
      <t>ガ</t>
    </rPh>
    <rPh sb="1" eb="2">
      <t>シゲル</t>
    </rPh>
    <phoneticPr fontId="2"/>
  </si>
  <si>
    <t>干隈3</t>
    <rPh sb="0" eb="1">
      <t>ホ</t>
    </rPh>
    <rPh sb="1" eb="2">
      <t>クマ</t>
    </rPh>
    <phoneticPr fontId="2"/>
  </si>
  <si>
    <t>干隈4</t>
    <rPh sb="0" eb="1">
      <t>ホ</t>
    </rPh>
    <rPh sb="1" eb="2">
      <t>クマ</t>
    </rPh>
    <phoneticPr fontId="2"/>
  </si>
  <si>
    <t>干隈5</t>
    <rPh sb="0" eb="1">
      <t>ホ</t>
    </rPh>
    <rPh sb="1" eb="2">
      <t>クマ</t>
    </rPh>
    <phoneticPr fontId="2"/>
  </si>
  <si>
    <t>干隈6</t>
    <rPh sb="0" eb="1">
      <t>ホ</t>
    </rPh>
    <rPh sb="1" eb="2">
      <t>クマ</t>
    </rPh>
    <phoneticPr fontId="2"/>
  </si>
  <si>
    <t>WM-3①</t>
  </si>
  <si>
    <t>WM-3②</t>
  </si>
  <si>
    <t>WM-4</t>
  </si>
  <si>
    <t>WM-6</t>
  </si>
  <si>
    <t>WM-7</t>
  </si>
  <si>
    <t>WM-8</t>
  </si>
  <si>
    <t>WM-9</t>
  </si>
  <si>
    <t>次郎丸1</t>
    <rPh sb="0" eb="3">
      <t>ジロウマル</t>
    </rPh>
    <phoneticPr fontId="2"/>
  </si>
  <si>
    <t>次郎丸3①</t>
    <rPh sb="0" eb="3">
      <t>ジロウマル</t>
    </rPh>
    <phoneticPr fontId="2"/>
  </si>
  <si>
    <t>次郎丸3②</t>
    <rPh sb="0" eb="3">
      <t>ジロウマル</t>
    </rPh>
    <phoneticPr fontId="2"/>
  </si>
  <si>
    <t>次郎丸4</t>
    <rPh sb="0" eb="3">
      <t>ジロウマル</t>
    </rPh>
    <phoneticPr fontId="2"/>
  </si>
  <si>
    <t>WN-1</t>
  </si>
  <si>
    <t>WN-3①</t>
  </si>
  <si>
    <t>WN-3②</t>
  </si>
  <si>
    <t>WN-4</t>
  </si>
  <si>
    <t>百道・百道浜</t>
    <rPh sb="0" eb="2">
      <t>モモチ</t>
    </rPh>
    <rPh sb="3" eb="6">
      <t>モモチハマ</t>
    </rPh>
    <phoneticPr fontId="20"/>
  </si>
  <si>
    <t>西新</t>
    <rPh sb="0" eb="2">
      <t>ニシジン</t>
    </rPh>
    <phoneticPr fontId="20"/>
  </si>
  <si>
    <t>城西・曙・祖原</t>
    <rPh sb="0" eb="2">
      <t>ジョウサイ</t>
    </rPh>
    <rPh sb="3" eb="4">
      <t>アケボノ</t>
    </rPh>
    <rPh sb="5" eb="7">
      <t>ソハラ</t>
    </rPh>
    <phoneticPr fontId="20"/>
  </si>
  <si>
    <t>高取・藤崎・弥生</t>
    <rPh sb="0" eb="2">
      <t>タカトリ</t>
    </rPh>
    <rPh sb="3" eb="5">
      <t>フジサキ</t>
    </rPh>
    <rPh sb="6" eb="8">
      <t>ヤヨイ</t>
    </rPh>
    <phoneticPr fontId="20"/>
  </si>
  <si>
    <t>室見</t>
    <rPh sb="0" eb="2">
      <t>ムロミ</t>
    </rPh>
    <phoneticPr fontId="20"/>
  </si>
  <si>
    <t>昭代・荒江</t>
    <rPh sb="0" eb="2">
      <t>ショウダイ</t>
    </rPh>
    <rPh sb="3" eb="5">
      <t>アラエ</t>
    </rPh>
    <phoneticPr fontId="20"/>
  </si>
  <si>
    <t>原</t>
    <rPh sb="0" eb="1">
      <t>ハラ</t>
    </rPh>
    <phoneticPr fontId="20"/>
  </si>
  <si>
    <t>南庄</t>
    <rPh sb="0" eb="2">
      <t>ミナミショウ</t>
    </rPh>
    <phoneticPr fontId="20"/>
  </si>
  <si>
    <t>小田部・室住D</t>
    <rPh sb="0" eb="3">
      <t>コタベ</t>
    </rPh>
    <rPh sb="4" eb="6">
      <t>ムロズミ</t>
    </rPh>
    <phoneticPr fontId="20"/>
  </si>
  <si>
    <t>次郎丸</t>
    <rPh sb="0" eb="3">
      <t>ジロウマル</t>
    </rPh>
    <phoneticPr fontId="20"/>
  </si>
  <si>
    <t>西区</t>
    <rPh sb="0" eb="1">
      <t>ニシ</t>
    </rPh>
    <rPh sb="1" eb="2">
      <t>ク</t>
    </rPh>
    <phoneticPr fontId="23"/>
  </si>
  <si>
    <t>西区 合計</t>
    <rPh sb="0" eb="1">
      <t>ニシ</t>
    </rPh>
    <rPh sb="1" eb="2">
      <t>ク</t>
    </rPh>
    <rPh sb="2" eb="3">
      <t>ヒガシク</t>
    </rPh>
    <rPh sb="3" eb="5">
      <t>ゴウケイ</t>
    </rPh>
    <phoneticPr fontId="20"/>
  </si>
  <si>
    <t>豊浜１</t>
    <rPh sb="0" eb="1">
      <t>ユタカ</t>
    </rPh>
    <rPh sb="1" eb="2">
      <t>ハマ</t>
    </rPh>
    <phoneticPr fontId="2"/>
  </si>
  <si>
    <t>豊浜2</t>
    <rPh sb="0" eb="1">
      <t>ユタカ</t>
    </rPh>
    <rPh sb="1" eb="2">
      <t>ハマ</t>
    </rPh>
    <phoneticPr fontId="2"/>
  </si>
  <si>
    <t>愛宕浜1</t>
    <rPh sb="0" eb="2">
      <t>アタゴ</t>
    </rPh>
    <rPh sb="2" eb="3">
      <t>ハマ</t>
    </rPh>
    <phoneticPr fontId="2"/>
  </si>
  <si>
    <t>愛宕浜2①</t>
    <rPh sb="0" eb="2">
      <t>アタゴ</t>
    </rPh>
    <rPh sb="2" eb="3">
      <t>ハマ</t>
    </rPh>
    <phoneticPr fontId="2"/>
  </si>
  <si>
    <t>愛宕浜2②</t>
    <rPh sb="0" eb="2">
      <t>アタゴ</t>
    </rPh>
    <rPh sb="2" eb="3">
      <t>ハマ</t>
    </rPh>
    <phoneticPr fontId="2"/>
  </si>
  <si>
    <t>愛宕浜2③</t>
    <rPh sb="0" eb="2">
      <t>アタゴ</t>
    </rPh>
    <rPh sb="2" eb="3">
      <t>ハマ</t>
    </rPh>
    <phoneticPr fontId="2"/>
  </si>
  <si>
    <t>愛宕浜4</t>
    <rPh sb="0" eb="2">
      <t>アタゴ</t>
    </rPh>
    <rPh sb="2" eb="3">
      <t>ハマ</t>
    </rPh>
    <phoneticPr fontId="2"/>
  </si>
  <si>
    <t>NA-1</t>
  </si>
  <si>
    <t>NA-2</t>
  </si>
  <si>
    <t>NA-3</t>
  </si>
  <si>
    <t>NA-4①</t>
  </si>
  <si>
    <t>NA-4②</t>
  </si>
  <si>
    <t>NA-4③</t>
  </si>
  <si>
    <t>NA-5</t>
  </si>
  <si>
    <t>愛宕１①</t>
    <rPh sb="0" eb="2">
      <t>アタゴ</t>
    </rPh>
    <phoneticPr fontId="2"/>
  </si>
  <si>
    <t>愛宕１②</t>
    <rPh sb="0" eb="2">
      <t>アタゴ</t>
    </rPh>
    <phoneticPr fontId="2"/>
  </si>
  <si>
    <t>愛宕2①</t>
    <rPh sb="0" eb="2">
      <t>アタゴ</t>
    </rPh>
    <phoneticPr fontId="2"/>
  </si>
  <si>
    <t>愛宕2②</t>
    <rPh sb="0" eb="2">
      <t>アタゴ</t>
    </rPh>
    <phoneticPr fontId="2"/>
  </si>
  <si>
    <t>愛宕3</t>
    <rPh sb="0" eb="2">
      <t>アタゴ</t>
    </rPh>
    <phoneticPr fontId="2"/>
  </si>
  <si>
    <t>愛宕4</t>
    <rPh sb="0" eb="2">
      <t>アタゴ</t>
    </rPh>
    <phoneticPr fontId="2"/>
  </si>
  <si>
    <t>愛宕南1</t>
    <rPh sb="0" eb="2">
      <t>アタゴ</t>
    </rPh>
    <rPh sb="2" eb="3">
      <t>ミナミ</t>
    </rPh>
    <phoneticPr fontId="2"/>
  </si>
  <si>
    <t>愛宕南2</t>
    <rPh sb="0" eb="2">
      <t>アタゴ</t>
    </rPh>
    <rPh sb="2" eb="3">
      <t>ミナミ</t>
    </rPh>
    <phoneticPr fontId="2"/>
  </si>
  <si>
    <t>NB-1①</t>
  </si>
  <si>
    <t>NB-1②</t>
  </si>
  <si>
    <t>NB-2①</t>
  </si>
  <si>
    <t>NB-2②</t>
  </si>
  <si>
    <t>NB-3</t>
  </si>
  <si>
    <t>NB-4</t>
  </si>
  <si>
    <t>NB-5</t>
  </si>
  <si>
    <t>NB-6</t>
  </si>
  <si>
    <t>姪の浜１①</t>
    <rPh sb="0" eb="1">
      <t>メイ</t>
    </rPh>
    <rPh sb="2" eb="3">
      <t>ハマ</t>
    </rPh>
    <phoneticPr fontId="2"/>
  </si>
  <si>
    <t>姪の浜１②</t>
    <rPh sb="0" eb="1">
      <t>メイ</t>
    </rPh>
    <rPh sb="2" eb="3">
      <t>ハマ</t>
    </rPh>
    <phoneticPr fontId="2"/>
  </si>
  <si>
    <t>姪の浜2①</t>
    <rPh sb="0" eb="1">
      <t>メイ</t>
    </rPh>
    <rPh sb="2" eb="3">
      <t>ハマ</t>
    </rPh>
    <phoneticPr fontId="2"/>
  </si>
  <si>
    <t>姪の浜2②</t>
    <rPh sb="0" eb="1">
      <t>メイ</t>
    </rPh>
    <rPh sb="2" eb="3">
      <t>ハマ</t>
    </rPh>
    <phoneticPr fontId="2"/>
  </si>
  <si>
    <t>姪の浜2③</t>
    <rPh sb="0" eb="1">
      <t>メイ</t>
    </rPh>
    <rPh sb="2" eb="3">
      <t>ハマ</t>
    </rPh>
    <phoneticPr fontId="2"/>
  </si>
  <si>
    <t>姪の浜3①</t>
    <rPh sb="0" eb="1">
      <t>メイ</t>
    </rPh>
    <rPh sb="2" eb="3">
      <t>ハマ</t>
    </rPh>
    <phoneticPr fontId="2"/>
  </si>
  <si>
    <t>姪の浜3②</t>
    <rPh sb="0" eb="1">
      <t>メイ</t>
    </rPh>
    <rPh sb="2" eb="3">
      <t>ハマ</t>
    </rPh>
    <phoneticPr fontId="2"/>
  </si>
  <si>
    <t>姪の浜3③</t>
    <rPh sb="0" eb="1">
      <t>メイ</t>
    </rPh>
    <rPh sb="2" eb="3">
      <t>ハマ</t>
    </rPh>
    <phoneticPr fontId="2"/>
  </si>
  <si>
    <t>姪の浜4①</t>
    <rPh sb="0" eb="1">
      <t>メイ</t>
    </rPh>
    <rPh sb="2" eb="3">
      <t>ハマ</t>
    </rPh>
    <phoneticPr fontId="2"/>
  </si>
  <si>
    <t>姪の浜4②</t>
    <rPh sb="0" eb="1">
      <t>メイ</t>
    </rPh>
    <rPh sb="2" eb="3">
      <t>ハマ</t>
    </rPh>
    <phoneticPr fontId="2"/>
  </si>
  <si>
    <t>姪の浜5①</t>
    <rPh sb="0" eb="1">
      <t>メイ</t>
    </rPh>
    <rPh sb="2" eb="3">
      <t>ハマ</t>
    </rPh>
    <phoneticPr fontId="2"/>
  </si>
  <si>
    <t>姪の浜5②</t>
    <rPh sb="0" eb="1">
      <t>メイ</t>
    </rPh>
    <rPh sb="2" eb="3">
      <t>ハマ</t>
    </rPh>
    <phoneticPr fontId="2"/>
  </si>
  <si>
    <t>姪の浜6①</t>
    <rPh sb="0" eb="1">
      <t>メイ</t>
    </rPh>
    <rPh sb="2" eb="3">
      <t>ハマ</t>
    </rPh>
    <phoneticPr fontId="2"/>
  </si>
  <si>
    <t>姪の浜6②</t>
    <rPh sb="0" eb="1">
      <t>メイ</t>
    </rPh>
    <rPh sb="2" eb="3">
      <t>ハマ</t>
    </rPh>
    <phoneticPr fontId="2"/>
  </si>
  <si>
    <t>NC-1①</t>
  </si>
  <si>
    <t>NC-1②</t>
  </si>
  <si>
    <t>NC-2①</t>
  </si>
  <si>
    <t>NC-2②</t>
  </si>
  <si>
    <t>NC-2③</t>
  </si>
  <si>
    <t>NC-3①</t>
  </si>
  <si>
    <t>NC-4①</t>
  </si>
  <si>
    <t>NC-4②</t>
  </si>
  <si>
    <t>NC-5①</t>
  </si>
  <si>
    <t>NC-5②</t>
  </si>
  <si>
    <t>NC-6①</t>
  </si>
  <si>
    <t>NC-6②</t>
  </si>
  <si>
    <t>姪浜駅南1①</t>
    <rPh sb="0" eb="2">
      <t>メイノハマ</t>
    </rPh>
    <rPh sb="2" eb="3">
      <t>エキ</t>
    </rPh>
    <rPh sb="3" eb="4">
      <t>ミナミ</t>
    </rPh>
    <phoneticPr fontId="2"/>
  </si>
  <si>
    <t>姪浜駅南1②</t>
    <rPh sb="0" eb="2">
      <t>メイノハマ</t>
    </rPh>
    <rPh sb="2" eb="3">
      <t>エキ</t>
    </rPh>
    <rPh sb="3" eb="4">
      <t>ミナミ</t>
    </rPh>
    <phoneticPr fontId="2"/>
  </si>
  <si>
    <t>姪浜駅南2①</t>
    <rPh sb="0" eb="2">
      <t>メイノハマ</t>
    </rPh>
    <rPh sb="2" eb="3">
      <t>エキ</t>
    </rPh>
    <rPh sb="3" eb="4">
      <t>ミナミ</t>
    </rPh>
    <phoneticPr fontId="2"/>
  </si>
  <si>
    <t>姪浜駅南2②</t>
    <rPh sb="0" eb="2">
      <t>メイノハマ</t>
    </rPh>
    <rPh sb="2" eb="3">
      <t>エキ</t>
    </rPh>
    <rPh sb="3" eb="4">
      <t>ミナミ</t>
    </rPh>
    <phoneticPr fontId="2"/>
  </si>
  <si>
    <t>姪浜駅南3</t>
    <rPh sb="0" eb="2">
      <t>メイノハマ</t>
    </rPh>
    <rPh sb="2" eb="3">
      <t>エキ</t>
    </rPh>
    <rPh sb="3" eb="4">
      <t>ミナミ</t>
    </rPh>
    <phoneticPr fontId="2"/>
  </si>
  <si>
    <t>姪浜駅南4①</t>
    <rPh sb="0" eb="2">
      <t>メイノハマ</t>
    </rPh>
    <rPh sb="2" eb="3">
      <t>エキ</t>
    </rPh>
    <rPh sb="3" eb="4">
      <t>ミナミ</t>
    </rPh>
    <phoneticPr fontId="2"/>
  </si>
  <si>
    <t>姪浜駅南4②</t>
    <rPh sb="0" eb="2">
      <t>メイノハマ</t>
    </rPh>
    <rPh sb="2" eb="3">
      <t>エキ</t>
    </rPh>
    <rPh sb="3" eb="4">
      <t>ミナミ</t>
    </rPh>
    <phoneticPr fontId="2"/>
  </si>
  <si>
    <t>ND-1①</t>
  </si>
  <si>
    <t>ND-1②</t>
  </si>
  <si>
    <t>ND-2①</t>
  </si>
  <si>
    <t>ND-2②</t>
  </si>
  <si>
    <t>ND-3</t>
  </si>
  <si>
    <t>ND-4①</t>
  </si>
  <si>
    <t>ND-4②</t>
  </si>
  <si>
    <t>小戸1①</t>
    <rPh sb="0" eb="1">
      <t>コ</t>
    </rPh>
    <rPh sb="1" eb="2">
      <t>ト</t>
    </rPh>
    <phoneticPr fontId="2"/>
  </si>
  <si>
    <t>小戸1②</t>
    <rPh sb="0" eb="1">
      <t>コ</t>
    </rPh>
    <rPh sb="1" eb="2">
      <t>ト</t>
    </rPh>
    <phoneticPr fontId="2"/>
  </si>
  <si>
    <t>小戸3①</t>
    <rPh sb="0" eb="1">
      <t>コ</t>
    </rPh>
    <rPh sb="1" eb="2">
      <t>ト</t>
    </rPh>
    <phoneticPr fontId="2"/>
  </si>
  <si>
    <t>小戸3②</t>
    <rPh sb="0" eb="1">
      <t>コ</t>
    </rPh>
    <rPh sb="1" eb="2">
      <t>ト</t>
    </rPh>
    <phoneticPr fontId="2"/>
  </si>
  <si>
    <t>小戸4①</t>
    <rPh sb="0" eb="1">
      <t>コ</t>
    </rPh>
    <rPh sb="1" eb="2">
      <t>ト</t>
    </rPh>
    <phoneticPr fontId="2"/>
  </si>
  <si>
    <t>小戸4②</t>
    <rPh sb="0" eb="1">
      <t>コ</t>
    </rPh>
    <rPh sb="1" eb="2">
      <t>ト</t>
    </rPh>
    <phoneticPr fontId="2"/>
  </si>
  <si>
    <t>小戸4③</t>
    <rPh sb="0" eb="1">
      <t>コ</t>
    </rPh>
    <rPh sb="1" eb="2">
      <t>ト</t>
    </rPh>
    <phoneticPr fontId="2"/>
  </si>
  <si>
    <t>小戸5</t>
    <rPh sb="0" eb="1">
      <t>コ</t>
    </rPh>
    <rPh sb="1" eb="2">
      <t>ト</t>
    </rPh>
    <phoneticPr fontId="2"/>
  </si>
  <si>
    <t>NE-1①</t>
  </si>
  <si>
    <t>NE-1②</t>
  </si>
  <si>
    <t>NE-2①</t>
  </si>
  <si>
    <t>NE-2②</t>
  </si>
  <si>
    <t>NE-3①</t>
  </si>
  <si>
    <t>NE-3②</t>
  </si>
  <si>
    <t>NE-3③</t>
  </si>
  <si>
    <t>NE-4</t>
  </si>
  <si>
    <t>内浜1①</t>
    <rPh sb="0" eb="1">
      <t>ウチ</t>
    </rPh>
    <rPh sb="1" eb="2">
      <t>ハマ</t>
    </rPh>
    <phoneticPr fontId="2"/>
  </si>
  <si>
    <t>内浜1②</t>
    <rPh sb="0" eb="1">
      <t>ウチ</t>
    </rPh>
    <rPh sb="1" eb="2">
      <t>ハマ</t>
    </rPh>
    <phoneticPr fontId="2"/>
  </si>
  <si>
    <t>内浜1③</t>
    <rPh sb="0" eb="1">
      <t>ウチ</t>
    </rPh>
    <rPh sb="1" eb="2">
      <t>ハマ</t>
    </rPh>
    <phoneticPr fontId="2"/>
  </si>
  <si>
    <t>内浜2①</t>
    <rPh sb="0" eb="1">
      <t>ウチ</t>
    </rPh>
    <rPh sb="1" eb="2">
      <t>ハマ</t>
    </rPh>
    <phoneticPr fontId="2"/>
  </si>
  <si>
    <t>内浜2②</t>
    <rPh sb="0" eb="1">
      <t>ウチ</t>
    </rPh>
    <rPh sb="1" eb="2">
      <t>ハマ</t>
    </rPh>
    <phoneticPr fontId="2"/>
  </si>
  <si>
    <t>内浜2③</t>
    <rPh sb="0" eb="1">
      <t>ウチ</t>
    </rPh>
    <rPh sb="1" eb="2">
      <t>ハマ</t>
    </rPh>
    <phoneticPr fontId="2"/>
  </si>
  <si>
    <t>下山門1</t>
    <rPh sb="0" eb="1">
      <t>シタ</t>
    </rPh>
    <rPh sb="1" eb="2">
      <t>ヤマ</t>
    </rPh>
    <rPh sb="2" eb="3">
      <t>モン</t>
    </rPh>
    <phoneticPr fontId="2"/>
  </si>
  <si>
    <t>下山門2</t>
    <rPh sb="0" eb="1">
      <t>シタ</t>
    </rPh>
    <rPh sb="1" eb="2">
      <t>ヤマ</t>
    </rPh>
    <rPh sb="2" eb="3">
      <t>モン</t>
    </rPh>
    <phoneticPr fontId="2"/>
  </si>
  <si>
    <t>下山門3</t>
    <rPh sb="0" eb="1">
      <t>シタ</t>
    </rPh>
    <rPh sb="1" eb="2">
      <t>ヤマ</t>
    </rPh>
    <rPh sb="2" eb="3">
      <t>モン</t>
    </rPh>
    <phoneticPr fontId="2"/>
  </si>
  <si>
    <t>下山門4</t>
    <rPh sb="0" eb="1">
      <t>シタ</t>
    </rPh>
    <rPh sb="1" eb="2">
      <t>ヤマ</t>
    </rPh>
    <rPh sb="2" eb="3">
      <t>モン</t>
    </rPh>
    <phoneticPr fontId="2"/>
  </si>
  <si>
    <t>大町団地</t>
    <rPh sb="0" eb="2">
      <t>オオマチ</t>
    </rPh>
    <rPh sb="2" eb="4">
      <t>ダンチ</t>
    </rPh>
    <phoneticPr fontId="2"/>
  </si>
  <si>
    <t>NF-1①</t>
  </si>
  <si>
    <t>NF-1②</t>
  </si>
  <si>
    <t>NF-1③</t>
  </si>
  <si>
    <t>NF-2①</t>
  </si>
  <si>
    <t>NF-2②</t>
  </si>
  <si>
    <t>NF-2③</t>
  </si>
  <si>
    <t>NF-3</t>
  </si>
  <si>
    <t>NF-4</t>
  </si>
  <si>
    <t>NF-5</t>
  </si>
  <si>
    <t>NF-6</t>
  </si>
  <si>
    <t>NF-7</t>
  </si>
  <si>
    <t>福重団地</t>
    <rPh sb="0" eb="2">
      <t>フクシゲ</t>
    </rPh>
    <rPh sb="2" eb="4">
      <t>ダンチ</t>
    </rPh>
    <phoneticPr fontId="2"/>
  </si>
  <si>
    <t>福重1・2</t>
    <rPh sb="0" eb="2">
      <t>フクシゲ</t>
    </rPh>
    <phoneticPr fontId="2"/>
  </si>
  <si>
    <t>福重3①</t>
    <rPh sb="0" eb="2">
      <t>フクシゲ</t>
    </rPh>
    <phoneticPr fontId="2"/>
  </si>
  <si>
    <t>福重3②</t>
    <rPh sb="0" eb="2">
      <t>フクシゲ</t>
    </rPh>
    <phoneticPr fontId="2"/>
  </si>
  <si>
    <t>福重4</t>
    <rPh sb="0" eb="2">
      <t>フクシゲ</t>
    </rPh>
    <phoneticPr fontId="2"/>
  </si>
  <si>
    <t>福重5①</t>
    <rPh sb="0" eb="2">
      <t>フクシゲ</t>
    </rPh>
    <phoneticPr fontId="2"/>
  </si>
  <si>
    <t>福重5②</t>
    <rPh sb="0" eb="2">
      <t>フクシゲ</t>
    </rPh>
    <phoneticPr fontId="2"/>
  </si>
  <si>
    <t>橋本1・2</t>
    <rPh sb="0" eb="2">
      <t>ハシモト</t>
    </rPh>
    <phoneticPr fontId="2"/>
  </si>
  <si>
    <t>壱岐団地①</t>
    <rPh sb="0" eb="2">
      <t>イキ</t>
    </rPh>
    <rPh sb="2" eb="4">
      <t>ダンチ</t>
    </rPh>
    <phoneticPr fontId="2"/>
  </si>
  <si>
    <t>壱岐団地②</t>
    <rPh sb="0" eb="2">
      <t>イキ</t>
    </rPh>
    <rPh sb="2" eb="4">
      <t>ダンチ</t>
    </rPh>
    <phoneticPr fontId="2"/>
  </si>
  <si>
    <t>壱岐団地③</t>
    <rPh sb="0" eb="2">
      <t>イキ</t>
    </rPh>
    <rPh sb="2" eb="4">
      <t>ダンチ</t>
    </rPh>
    <phoneticPr fontId="2"/>
  </si>
  <si>
    <t>壱岐団地④</t>
    <rPh sb="0" eb="2">
      <t>イキ</t>
    </rPh>
    <rPh sb="2" eb="4">
      <t>ダンチ</t>
    </rPh>
    <phoneticPr fontId="2"/>
  </si>
  <si>
    <t>壱岐団地⑤</t>
    <rPh sb="0" eb="2">
      <t>イキ</t>
    </rPh>
    <rPh sb="2" eb="4">
      <t>ダンチ</t>
    </rPh>
    <phoneticPr fontId="2"/>
  </si>
  <si>
    <t>NG-1</t>
  </si>
  <si>
    <t>NG-2</t>
  </si>
  <si>
    <t>NG-3①</t>
  </si>
  <si>
    <t>NG-3②</t>
  </si>
  <si>
    <t>NG-4</t>
  </si>
  <si>
    <t>NG-5①</t>
  </si>
  <si>
    <t>NG-5②</t>
  </si>
  <si>
    <t>NG-6</t>
  </si>
  <si>
    <t>NG-7①</t>
  </si>
  <si>
    <t>NG-7②</t>
  </si>
  <si>
    <t>NG-7③</t>
  </si>
  <si>
    <t>NG-7④</t>
  </si>
  <si>
    <t>NG-7⑤</t>
  </si>
  <si>
    <t>石丸1①</t>
    <rPh sb="0" eb="2">
      <t>イシマル</t>
    </rPh>
    <phoneticPr fontId="2"/>
  </si>
  <si>
    <t>石丸1②</t>
    <rPh sb="0" eb="2">
      <t>イシマル</t>
    </rPh>
    <phoneticPr fontId="2"/>
  </si>
  <si>
    <t>石丸2①</t>
    <rPh sb="0" eb="2">
      <t>イシマル</t>
    </rPh>
    <phoneticPr fontId="2"/>
  </si>
  <si>
    <t>石丸2②</t>
    <rPh sb="0" eb="2">
      <t>イシマル</t>
    </rPh>
    <phoneticPr fontId="2"/>
  </si>
  <si>
    <t>石丸3①</t>
    <rPh sb="0" eb="2">
      <t>イシマル</t>
    </rPh>
    <phoneticPr fontId="2"/>
  </si>
  <si>
    <t>石丸3②</t>
    <rPh sb="0" eb="2">
      <t>イシマル</t>
    </rPh>
    <phoneticPr fontId="2"/>
  </si>
  <si>
    <t>石丸4</t>
    <rPh sb="0" eb="2">
      <t>イシマル</t>
    </rPh>
    <phoneticPr fontId="2"/>
  </si>
  <si>
    <t>城の原団地①</t>
    <rPh sb="0" eb="1">
      <t>シロ</t>
    </rPh>
    <rPh sb="2" eb="3">
      <t>ハラ</t>
    </rPh>
    <rPh sb="3" eb="5">
      <t>ダンチ</t>
    </rPh>
    <phoneticPr fontId="2"/>
  </si>
  <si>
    <t>城の原団地②</t>
    <rPh sb="0" eb="1">
      <t>シロ</t>
    </rPh>
    <rPh sb="2" eb="3">
      <t>ハラ</t>
    </rPh>
    <rPh sb="3" eb="5">
      <t>ダンチ</t>
    </rPh>
    <phoneticPr fontId="2"/>
  </si>
  <si>
    <t>十郎川団地</t>
    <rPh sb="0" eb="2">
      <t>ジュウロウ</t>
    </rPh>
    <rPh sb="2" eb="3">
      <t>カワ</t>
    </rPh>
    <rPh sb="3" eb="5">
      <t>ダンチ</t>
    </rPh>
    <phoneticPr fontId="2"/>
  </si>
  <si>
    <t>NH-1①</t>
  </si>
  <si>
    <t>NH-1②</t>
  </si>
  <si>
    <t>NH-2①</t>
  </si>
  <si>
    <t>NH-2②</t>
  </si>
  <si>
    <t>NH-3①</t>
  </si>
  <si>
    <t>NH-3②</t>
  </si>
  <si>
    <t>NH-4</t>
  </si>
  <si>
    <t>NH-5①</t>
  </si>
  <si>
    <t>NH-5②</t>
  </si>
  <si>
    <t>NH-6</t>
  </si>
  <si>
    <t>下山門団地①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</si>
  <si>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下山門団地②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</si>
  <si>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下山門団地③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</si>
  <si>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下山門団地④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</si>
  <si>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上山門1①</t>
    <rPh sb="0" eb="1">
      <t>カミ</t>
    </rPh>
    <rPh sb="1" eb="2">
      <t>ヤマ</t>
    </rPh>
    <rPh sb="2" eb="3">
      <t>カド</t>
    </rPh>
    <phoneticPr fontId="2"/>
  </si>
  <si>
    <t>上山門1②</t>
    <rPh sb="0" eb="1">
      <t>カミ</t>
    </rPh>
    <rPh sb="1" eb="2">
      <t>ヤマ</t>
    </rPh>
    <rPh sb="2" eb="3">
      <t>カド</t>
    </rPh>
    <phoneticPr fontId="2"/>
  </si>
  <si>
    <t>上山門2①</t>
    <rPh sb="0" eb="1">
      <t>カミ</t>
    </rPh>
    <rPh sb="1" eb="2">
      <t>ヤマ</t>
    </rPh>
    <rPh sb="2" eb="3">
      <t>カド</t>
    </rPh>
    <phoneticPr fontId="2"/>
  </si>
  <si>
    <t>上山門2②</t>
    <rPh sb="0" eb="1">
      <t>カミ</t>
    </rPh>
    <rPh sb="1" eb="2">
      <t>ヤマ</t>
    </rPh>
    <rPh sb="2" eb="3">
      <t>カド</t>
    </rPh>
    <phoneticPr fontId="2"/>
  </si>
  <si>
    <t>上山門3</t>
    <rPh sb="0" eb="1">
      <t>カミ</t>
    </rPh>
    <rPh sb="1" eb="2">
      <t>ヤマ</t>
    </rPh>
    <rPh sb="2" eb="3">
      <t>カド</t>
    </rPh>
    <phoneticPr fontId="2"/>
  </si>
  <si>
    <t>生の松原1</t>
    <rPh sb="0" eb="1">
      <t>ナマ</t>
    </rPh>
    <rPh sb="2" eb="4">
      <t>マツバラ</t>
    </rPh>
    <phoneticPr fontId="2"/>
  </si>
  <si>
    <t>生の松原2</t>
    <rPh sb="0" eb="1">
      <t>ナマ</t>
    </rPh>
    <rPh sb="2" eb="4">
      <t>マツバラ</t>
    </rPh>
    <phoneticPr fontId="2"/>
  </si>
  <si>
    <t>生の松原3</t>
    <rPh sb="0" eb="1">
      <t>ナマ</t>
    </rPh>
    <rPh sb="2" eb="4">
      <t>マツバラ</t>
    </rPh>
    <phoneticPr fontId="2"/>
  </si>
  <si>
    <t>生の松原4</t>
    <rPh sb="0" eb="1">
      <t>ナマ</t>
    </rPh>
    <rPh sb="2" eb="4">
      <t>マツバラ</t>
    </rPh>
    <phoneticPr fontId="2"/>
  </si>
  <si>
    <t>NJ-1①</t>
  </si>
  <si>
    <t>NJ-1②</t>
  </si>
  <si>
    <t>NJ-1③</t>
  </si>
  <si>
    <t>NJ-1④</t>
  </si>
  <si>
    <t>NJ-2①</t>
  </si>
  <si>
    <t>NJ-2②</t>
  </si>
  <si>
    <t>NJ-3①</t>
  </si>
  <si>
    <t>NJ-3②</t>
  </si>
  <si>
    <t>NJ-4</t>
  </si>
  <si>
    <t>NJ-5</t>
  </si>
  <si>
    <t>NJ-6</t>
  </si>
  <si>
    <t>NJ-7</t>
  </si>
  <si>
    <t>NJ-8</t>
  </si>
  <si>
    <t>今宿東1</t>
    <rPh sb="0" eb="2">
      <t>イマジュク</t>
    </rPh>
    <rPh sb="2" eb="3">
      <t>ヒガシ</t>
    </rPh>
    <phoneticPr fontId="2"/>
  </si>
  <si>
    <t>今宿東2①</t>
    <rPh sb="0" eb="2">
      <t>イマジュク</t>
    </rPh>
    <rPh sb="2" eb="3">
      <t>ヒガシ</t>
    </rPh>
    <phoneticPr fontId="2"/>
  </si>
  <si>
    <t>今宿東2②</t>
    <rPh sb="0" eb="2">
      <t>イマジュク</t>
    </rPh>
    <rPh sb="2" eb="3">
      <t>ヒガシ</t>
    </rPh>
    <phoneticPr fontId="2"/>
  </si>
  <si>
    <t>今宿東3</t>
    <rPh sb="0" eb="2">
      <t>イマジュク</t>
    </rPh>
    <rPh sb="2" eb="3">
      <t>ヒガシ</t>
    </rPh>
    <phoneticPr fontId="2"/>
  </si>
  <si>
    <t>今宿駅前1</t>
    <rPh sb="0" eb="2">
      <t>イマジュク</t>
    </rPh>
    <rPh sb="2" eb="3">
      <t>エキ</t>
    </rPh>
    <rPh sb="3" eb="4">
      <t>マエ</t>
    </rPh>
    <phoneticPr fontId="2"/>
  </si>
  <si>
    <t>今宿1</t>
    <rPh sb="0" eb="2">
      <t>イマジュク</t>
    </rPh>
    <phoneticPr fontId="2"/>
  </si>
  <si>
    <t>今宿2</t>
    <rPh sb="0" eb="2">
      <t>イマジュク</t>
    </rPh>
    <phoneticPr fontId="2"/>
  </si>
  <si>
    <t>今宿3①</t>
    <rPh sb="0" eb="2">
      <t>イマジュク</t>
    </rPh>
    <phoneticPr fontId="2"/>
  </si>
  <si>
    <t>今宿3②</t>
    <rPh sb="0" eb="2">
      <t>イマジュク</t>
    </rPh>
    <phoneticPr fontId="2"/>
  </si>
  <si>
    <t>今宿西1</t>
    <rPh sb="0" eb="2">
      <t>イマジュク</t>
    </rPh>
    <rPh sb="2" eb="3">
      <t>ニシ</t>
    </rPh>
    <phoneticPr fontId="2"/>
  </si>
  <si>
    <t>NK-1</t>
  </si>
  <si>
    <t>NK-2①</t>
  </si>
  <si>
    <t>NK-2②</t>
  </si>
  <si>
    <t>NK-3</t>
  </si>
  <si>
    <t>NK-4</t>
  </si>
  <si>
    <t>NK-5</t>
  </si>
  <si>
    <t>NK-6</t>
  </si>
  <si>
    <t>NK-7①</t>
  </si>
  <si>
    <t>NK-7②</t>
  </si>
  <si>
    <t>NK-8</t>
  </si>
  <si>
    <t>横浜1①</t>
    <rPh sb="0" eb="2">
      <t>ヨコハマ</t>
    </rPh>
    <phoneticPr fontId="2"/>
  </si>
  <si>
    <t>横浜1②</t>
    <rPh sb="0" eb="2">
      <t>ヨコハマ</t>
    </rPh>
    <phoneticPr fontId="2"/>
  </si>
  <si>
    <t>横浜2</t>
    <rPh sb="0" eb="2">
      <t>ヨコハマ</t>
    </rPh>
    <phoneticPr fontId="2"/>
  </si>
  <si>
    <t>横浜3</t>
    <rPh sb="0" eb="2">
      <t>ヨコハマ</t>
    </rPh>
    <phoneticPr fontId="2"/>
  </si>
  <si>
    <t>西都1①</t>
    <rPh sb="0" eb="1">
      <t>ニシ</t>
    </rPh>
    <rPh sb="1" eb="2">
      <t>ト</t>
    </rPh>
    <phoneticPr fontId="2"/>
  </si>
  <si>
    <t>西都1②</t>
    <rPh sb="0" eb="1">
      <t>ニシ</t>
    </rPh>
    <rPh sb="1" eb="2">
      <t>ト</t>
    </rPh>
    <phoneticPr fontId="2"/>
  </si>
  <si>
    <t>西都2</t>
    <rPh sb="0" eb="1">
      <t>ニシ</t>
    </rPh>
    <rPh sb="1" eb="2">
      <t>ト</t>
    </rPh>
    <phoneticPr fontId="2"/>
  </si>
  <si>
    <t>北原1</t>
    <rPh sb="0" eb="2">
      <t>キタハラ</t>
    </rPh>
    <phoneticPr fontId="2"/>
  </si>
  <si>
    <t>NL-1①</t>
  </si>
  <si>
    <t>NL-1②</t>
  </si>
  <si>
    <t>NL-2</t>
  </si>
  <si>
    <t>NL-3</t>
  </si>
  <si>
    <t>NL-4①</t>
  </si>
  <si>
    <t>NL-4②</t>
  </si>
  <si>
    <t>NL-5</t>
  </si>
  <si>
    <t>NL-6</t>
  </si>
  <si>
    <t>豊浜・愛宕浜</t>
    <rPh sb="0" eb="2">
      <t>トヨハマ</t>
    </rPh>
    <rPh sb="3" eb="6">
      <t>アタゴハマ</t>
    </rPh>
    <phoneticPr fontId="20"/>
  </si>
  <si>
    <t>愛宕・愛宕南</t>
    <rPh sb="0" eb="2">
      <t>アタゴ</t>
    </rPh>
    <rPh sb="3" eb="5">
      <t>アタゴ</t>
    </rPh>
    <rPh sb="5" eb="6">
      <t>ミナミ</t>
    </rPh>
    <phoneticPr fontId="20"/>
  </si>
  <si>
    <t>姪の浜</t>
    <rPh sb="0" eb="1">
      <t>メイ</t>
    </rPh>
    <rPh sb="2" eb="3">
      <t>ハマ</t>
    </rPh>
    <phoneticPr fontId="20"/>
  </si>
  <si>
    <t>小戸</t>
    <rPh sb="0" eb="2">
      <t>オド</t>
    </rPh>
    <phoneticPr fontId="20"/>
  </si>
  <si>
    <t>姪浜駅南</t>
    <rPh sb="0" eb="1">
      <t>メイ</t>
    </rPh>
    <rPh sb="1" eb="2">
      <t>ハマ</t>
    </rPh>
    <rPh sb="2" eb="3">
      <t>エキ</t>
    </rPh>
    <rPh sb="3" eb="4">
      <t>ミナミ</t>
    </rPh>
    <phoneticPr fontId="20"/>
  </si>
  <si>
    <t>内浜・下山門・大町D</t>
    <rPh sb="0" eb="2">
      <t>ウチハマ</t>
    </rPh>
    <rPh sb="3" eb="6">
      <t>シモヤマト</t>
    </rPh>
    <rPh sb="7" eb="9">
      <t>オオマチ</t>
    </rPh>
    <phoneticPr fontId="23"/>
  </si>
  <si>
    <t>福重・橋本・壱岐D</t>
    <rPh sb="0" eb="2">
      <t>フクシゲ</t>
    </rPh>
    <rPh sb="3" eb="5">
      <t>ハシモト</t>
    </rPh>
    <rPh sb="6" eb="8">
      <t>イキ</t>
    </rPh>
    <phoneticPr fontId="20"/>
  </si>
  <si>
    <t>石丸・城の原・十郎川</t>
    <rPh sb="0" eb="2">
      <t>イシマル</t>
    </rPh>
    <rPh sb="3" eb="4">
      <t>ジョウ</t>
    </rPh>
    <rPh sb="5" eb="6">
      <t>ハラ</t>
    </rPh>
    <rPh sb="7" eb="9">
      <t>ジュウロウ</t>
    </rPh>
    <rPh sb="9" eb="10">
      <t>カワ</t>
    </rPh>
    <phoneticPr fontId="20"/>
  </si>
  <si>
    <t>上・下山門D・生の松原</t>
    <rPh sb="0" eb="1">
      <t>ウエ</t>
    </rPh>
    <rPh sb="2" eb="3">
      <t>シタ</t>
    </rPh>
    <rPh sb="3" eb="5">
      <t>ヤマト</t>
    </rPh>
    <rPh sb="7" eb="8">
      <t>イキ</t>
    </rPh>
    <rPh sb="9" eb="11">
      <t>マツバラ</t>
    </rPh>
    <phoneticPr fontId="20"/>
  </si>
  <si>
    <t>今宿</t>
    <rPh sb="0" eb="2">
      <t>イマジュク</t>
    </rPh>
    <phoneticPr fontId="20"/>
  </si>
  <si>
    <t>横浜・西都・北原</t>
    <rPh sb="0" eb="2">
      <t>ヨコハマ</t>
    </rPh>
    <rPh sb="3" eb="5">
      <t>サイト</t>
    </rPh>
    <rPh sb="6" eb="8">
      <t>キタハラ</t>
    </rPh>
    <phoneticPr fontId="20"/>
  </si>
  <si>
    <t>下府・緑ヶ浜</t>
    <rPh sb="0" eb="2">
      <t>シモノフ</t>
    </rPh>
    <rPh sb="3" eb="6">
      <t>ミドリガハマ</t>
    </rPh>
    <phoneticPr fontId="20"/>
  </si>
  <si>
    <t>配布号</t>
    <rPh sb="0" eb="2">
      <t>ハイフ</t>
    </rPh>
    <rPh sb="2" eb="3">
      <t>ゴウ</t>
    </rPh>
    <phoneticPr fontId="20"/>
  </si>
  <si>
    <t>配布期間</t>
    <rPh sb="0" eb="2">
      <t>ハイフ</t>
    </rPh>
    <rPh sb="2" eb="4">
      <t>キカン</t>
    </rPh>
    <phoneticPr fontId="20"/>
  </si>
  <si>
    <t>枚数</t>
    <rPh sb="0" eb="2">
      <t>マイスウ</t>
    </rPh>
    <phoneticPr fontId="20"/>
  </si>
  <si>
    <t>行政区</t>
    <rPh sb="0" eb="3">
      <t>ギョウセイク</t>
    </rPh>
    <phoneticPr fontId="20"/>
  </si>
  <si>
    <t>宗像・福津・古賀・新宮</t>
    <rPh sb="0" eb="2">
      <t>ムナカタ</t>
    </rPh>
    <rPh sb="3" eb="5">
      <t>フクツ</t>
    </rPh>
    <rPh sb="6" eb="8">
      <t>コガ</t>
    </rPh>
    <rPh sb="9" eb="11">
      <t>シングウ</t>
    </rPh>
    <phoneticPr fontId="20"/>
  </si>
  <si>
    <t>合計（税込）</t>
    <rPh sb="0" eb="2">
      <t>ゴウケイ</t>
    </rPh>
    <rPh sb="3" eb="5">
      <t>ゼイコ</t>
    </rPh>
    <phoneticPr fontId="20"/>
  </si>
  <si>
    <t>作成日</t>
    <rPh sb="0" eb="2">
      <t>サクセイ</t>
    </rPh>
    <rPh sb="2" eb="3">
      <t>ヒ</t>
    </rPh>
    <phoneticPr fontId="23"/>
  </si>
  <si>
    <t>ポスティング申込書 ⇒</t>
    <phoneticPr fontId="20"/>
  </si>
  <si>
    <t>受注票</t>
    <rPh sb="0" eb="2">
      <t>ジュチュウ</t>
    </rPh>
    <rPh sb="2" eb="3">
      <t>ヒョウ</t>
    </rPh>
    <phoneticPr fontId="20"/>
  </si>
  <si>
    <t>仮</t>
    <rPh sb="0" eb="1">
      <t>カリ</t>
    </rPh>
    <phoneticPr fontId="20"/>
  </si>
  <si>
    <t>決定</t>
    <rPh sb="0" eb="2">
      <t>ケッテイ</t>
    </rPh>
    <phoneticPr fontId="20"/>
  </si>
  <si>
    <t>変更</t>
    <rPh sb="0" eb="2">
      <t>ヘンコウ</t>
    </rPh>
    <phoneticPr fontId="20"/>
  </si>
  <si>
    <t>キャンセル</t>
    <phoneticPr fontId="20"/>
  </si>
  <si>
    <t>号</t>
    <phoneticPr fontId="20"/>
  </si>
  <si>
    <t>タイトル</t>
    <phoneticPr fontId="20"/>
  </si>
  <si>
    <t>サイズ</t>
    <phoneticPr fontId="20"/>
  </si>
  <si>
    <t>①請求先</t>
    <rPh sb="1" eb="3">
      <t>セイキュウ</t>
    </rPh>
    <rPh sb="3" eb="4">
      <t>サキ</t>
    </rPh>
    <phoneticPr fontId="20"/>
  </si>
  <si>
    <t>クライアント単価</t>
    <rPh sb="6" eb="8">
      <t>タンカ</t>
    </rPh>
    <phoneticPr fontId="20"/>
  </si>
  <si>
    <t>福岡市外</t>
    <rPh sb="0" eb="2">
      <t>フクオカ</t>
    </rPh>
    <rPh sb="2" eb="4">
      <t>シガイ</t>
    </rPh>
    <phoneticPr fontId="23"/>
  </si>
  <si>
    <t>福岡市内</t>
    <rPh sb="0" eb="2">
      <t>フクオカ</t>
    </rPh>
    <rPh sb="2" eb="3">
      <t>シ</t>
    </rPh>
    <rPh sb="3" eb="4">
      <t>ナイ</t>
    </rPh>
    <phoneticPr fontId="23"/>
  </si>
  <si>
    <t>（株）毎日メディアサービス</t>
    <rPh sb="1" eb="2">
      <t>カブ</t>
    </rPh>
    <rPh sb="3" eb="5">
      <t>マイニチ</t>
    </rPh>
    <phoneticPr fontId="23"/>
  </si>
  <si>
    <t>営業担当</t>
    <rPh sb="0" eb="2">
      <t>エイギョウ</t>
    </rPh>
    <rPh sb="2" eb="3">
      <t>タン</t>
    </rPh>
    <rPh sb="3" eb="4">
      <t>トウ</t>
    </rPh>
    <phoneticPr fontId="20"/>
  </si>
  <si>
    <t>香椎浜納品</t>
    <rPh sb="0" eb="2">
      <t>カシイ</t>
    </rPh>
    <rPh sb="2" eb="3">
      <t>ハマ</t>
    </rPh>
    <rPh sb="3" eb="5">
      <t>ノウヒン</t>
    </rPh>
    <phoneticPr fontId="23"/>
  </si>
  <si>
    <t>集荷先</t>
    <rPh sb="0" eb="2">
      <t>シュウカ</t>
    </rPh>
    <rPh sb="2" eb="3">
      <t>サキ</t>
    </rPh>
    <phoneticPr fontId="23"/>
  </si>
  <si>
    <t>住　所</t>
    <rPh sb="0" eb="1">
      <t>スミ</t>
    </rPh>
    <rPh sb="2" eb="3">
      <t>ショ</t>
    </rPh>
    <phoneticPr fontId="23"/>
  </si>
  <si>
    <t>T E L</t>
    <phoneticPr fontId="23"/>
  </si>
  <si>
    <t>日　時</t>
    <rPh sb="0" eb="1">
      <t>ヒ</t>
    </rPh>
    <rPh sb="2" eb="3">
      <t>トキ</t>
    </rPh>
    <phoneticPr fontId="23"/>
  </si>
  <si>
    <t>月</t>
    <rPh sb="0" eb="1">
      <t>ガツ</t>
    </rPh>
    <phoneticPr fontId="23"/>
  </si>
  <si>
    <t>日</t>
    <rPh sb="0" eb="1">
      <t>ヒ</t>
    </rPh>
    <phoneticPr fontId="23"/>
  </si>
  <si>
    <t>曜日</t>
    <rPh sb="0" eb="2">
      <t>ヨウビ</t>
    </rPh>
    <phoneticPr fontId="23"/>
  </si>
  <si>
    <t>時</t>
    <rPh sb="0" eb="1">
      <t>ジ</t>
    </rPh>
    <phoneticPr fontId="23"/>
  </si>
  <si>
    <t>集荷・納品方法</t>
    <rPh sb="0" eb="2">
      <t>シュウカ</t>
    </rPh>
    <rPh sb="3" eb="5">
      <t>ノウヒン</t>
    </rPh>
    <phoneticPr fontId="20"/>
  </si>
  <si>
    <t>集  荷</t>
    <rPh sb="0" eb="1">
      <t>シュウ</t>
    </rPh>
    <rPh sb="3" eb="4">
      <t>ニ</t>
    </rPh>
    <phoneticPr fontId="23"/>
  </si>
  <si>
    <t>エリア</t>
    <phoneticPr fontId="23"/>
  </si>
  <si>
    <t>手配先</t>
    <rPh sb="0" eb="2">
      <t>テハイ</t>
    </rPh>
    <rPh sb="2" eb="3">
      <t>サキ</t>
    </rPh>
    <phoneticPr fontId="23"/>
  </si>
  <si>
    <t>宗像市</t>
    <rPh sb="0" eb="2">
      <t>ムナカタ</t>
    </rPh>
    <rPh sb="2" eb="3">
      <t>シ</t>
    </rPh>
    <phoneticPr fontId="23"/>
  </si>
  <si>
    <t>福津市</t>
    <rPh sb="0" eb="3">
      <t>フクツシ</t>
    </rPh>
    <phoneticPr fontId="23"/>
  </si>
  <si>
    <t>古賀市</t>
    <rPh sb="0" eb="2">
      <t>コガ</t>
    </rPh>
    <rPh sb="2" eb="3">
      <t>シ</t>
    </rPh>
    <phoneticPr fontId="23"/>
  </si>
  <si>
    <t>糟屋郡　新宮町</t>
    <rPh sb="0" eb="2">
      <t>カスヤ</t>
    </rPh>
    <rPh sb="2" eb="3">
      <t>グン</t>
    </rPh>
    <rPh sb="4" eb="6">
      <t>シングウ</t>
    </rPh>
    <rPh sb="6" eb="7">
      <t>チョウ</t>
    </rPh>
    <phoneticPr fontId="23"/>
  </si>
  <si>
    <t>備　考</t>
    <rPh sb="0" eb="1">
      <t>ソナエ</t>
    </rPh>
    <rPh sb="2" eb="3">
      <t>コウ</t>
    </rPh>
    <phoneticPr fontId="20"/>
  </si>
  <si>
    <t>計　①</t>
    <rPh sb="0" eb="1">
      <t>ケイ</t>
    </rPh>
    <phoneticPr fontId="23"/>
  </si>
  <si>
    <t>基本枚数</t>
    <rPh sb="0" eb="2">
      <t>キホン</t>
    </rPh>
    <rPh sb="2" eb="4">
      <t>マイスウ</t>
    </rPh>
    <phoneticPr fontId="23"/>
  </si>
  <si>
    <t>手配枚数</t>
    <rPh sb="0" eb="2">
      <t>テハイ</t>
    </rPh>
    <rPh sb="2" eb="4">
      <t>マイスウ</t>
    </rPh>
    <phoneticPr fontId="23"/>
  </si>
  <si>
    <t>備考</t>
    <rPh sb="0" eb="2">
      <t>ビコウ</t>
    </rPh>
    <phoneticPr fontId="23"/>
  </si>
  <si>
    <t>NC-3②</t>
    <phoneticPr fontId="23"/>
  </si>
  <si>
    <t>NC-3③</t>
    <phoneticPr fontId="23"/>
  </si>
  <si>
    <t>お申込みは10枚単位でお願いします。</t>
    <rPh sb="1" eb="3">
      <t>モウシコ</t>
    </rPh>
    <rPh sb="7" eb="8">
      <t>マイ</t>
    </rPh>
    <rPh sb="8" eb="10">
      <t>タンイ</t>
    </rPh>
    <rPh sb="12" eb="13">
      <t>ネガ</t>
    </rPh>
    <phoneticPr fontId="23"/>
  </si>
  <si>
    <t>美明1・3</t>
    <rPh sb="0" eb="2">
      <t>ミアケ</t>
    </rPh>
    <phoneticPr fontId="20"/>
  </si>
  <si>
    <t>美明2</t>
    <rPh sb="0" eb="2">
      <t>ミアケ</t>
    </rPh>
    <phoneticPr fontId="20"/>
  </si>
  <si>
    <t>西新1①（事業所含む）</t>
    <rPh sb="0" eb="1">
      <t>ニシ</t>
    </rPh>
    <rPh sb="1" eb="2">
      <t>シン</t>
    </rPh>
    <rPh sb="5" eb="8">
      <t>ジギョウショ</t>
    </rPh>
    <rPh sb="8" eb="9">
      <t>フク</t>
    </rPh>
    <phoneticPr fontId="2"/>
  </si>
  <si>
    <t>西新1②（事業所含む）</t>
    <rPh sb="0" eb="1">
      <t>ニシ</t>
    </rPh>
    <rPh sb="1" eb="2">
      <t>シン</t>
    </rPh>
    <rPh sb="5" eb="9">
      <t>ジギョウショフク</t>
    </rPh>
    <phoneticPr fontId="2"/>
  </si>
  <si>
    <t>西新4（事業所含む）</t>
    <rPh sb="0" eb="1">
      <t>ニシ</t>
    </rPh>
    <rPh sb="1" eb="2">
      <t>シン</t>
    </rPh>
    <rPh sb="4" eb="8">
      <t>ジギョウショフク</t>
    </rPh>
    <phoneticPr fontId="2"/>
  </si>
  <si>
    <t>(水)</t>
    <rPh sb="1" eb="2">
      <t>スイ</t>
    </rPh>
    <phoneticPr fontId="20"/>
  </si>
  <si>
    <t>舞の里2</t>
    <rPh sb="0" eb="1">
      <t>マイ</t>
    </rPh>
    <rPh sb="2" eb="3">
      <t>サト</t>
    </rPh>
    <phoneticPr fontId="20"/>
  </si>
  <si>
    <t>舞の里3</t>
    <rPh sb="0" eb="1">
      <t>マイ</t>
    </rPh>
    <rPh sb="2" eb="3">
      <t>サト</t>
    </rPh>
    <phoneticPr fontId="20"/>
  </si>
  <si>
    <t>上府北1～4</t>
    <rPh sb="0" eb="2">
      <t>カミノフ</t>
    </rPh>
    <rPh sb="2" eb="3">
      <t>キタ</t>
    </rPh>
    <phoneticPr fontId="20"/>
  </si>
  <si>
    <t>中央駅前1・2</t>
    <rPh sb="0" eb="2">
      <t>チュウオウ</t>
    </rPh>
    <rPh sb="2" eb="4">
      <t>エキマエ</t>
    </rPh>
    <phoneticPr fontId="20"/>
  </si>
  <si>
    <t>大野城市</t>
    <rPh sb="0" eb="3">
      <t>オオノジョウ</t>
    </rPh>
    <rPh sb="3" eb="4">
      <t>シ</t>
    </rPh>
    <phoneticPr fontId="23"/>
  </si>
  <si>
    <t>ポスティング配布企画書</t>
    <rPh sb="6" eb="8">
      <t>ハイフ</t>
    </rPh>
    <rPh sb="8" eb="11">
      <t>キカクショ</t>
    </rPh>
    <phoneticPr fontId="23"/>
  </si>
  <si>
    <t>旭ヶ丘1・2</t>
    <rPh sb="0" eb="3">
      <t>アサヒガオカ</t>
    </rPh>
    <phoneticPr fontId="23"/>
  </si>
  <si>
    <t>美しが丘北1・2</t>
    <rPh sb="0" eb="1">
      <t>ウツク</t>
    </rPh>
    <rPh sb="3" eb="4">
      <t>オカ</t>
    </rPh>
    <rPh sb="4" eb="5">
      <t>キタ</t>
    </rPh>
    <phoneticPr fontId="23"/>
  </si>
  <si>
    <t>上大利1</t>
    <rPh sb="0" eb="3">
      <t>カミオオリ</t>
    </rPh>
    <phoneticPr fontId="23"/>
  </si>
  <si>
    <t>美しが丘北3・4</t>
    <rPh sb="0" eb="1">
      <t>ウツク</t>
    </rPh>
    <rPh sb="3" eb="4">
      <t>オカ</t>
    </rPh>
    <rPh sb="4" eb="5">
      <t>キタ</t>
    </rPh>
    <phoneticPr fontId="23"/>
  </si>
  <si>
    <t>上大利2</t>
    <rPh sb="0" eb="3">
      <t>カミオオリ</t>
    </rPh>
    <phoneticPr fontId="23"/>
  </si>
  <si>
    <t>美しが丘南1・2</t>
    <rPh sb="0" eb="1">
      <t>ウツク</t>
    </rPh>
    <rPh sb="3" eb="4">
      <t>オカ</t>
    </rPh>
    <rPh sb="4" eb="5">
      <t>ミナミ</t>
    </rPh>
    <phoneticPr fontId="23"/>
  </si>
  <si>
    <t>上大利3</t>
    <rPh sb="0" eb="3">
      <t>カミオオリ</t>
    </rPh>
    <phoneticPr fontId="23"/>
  </si>
  <si>
    <t>美しが丘南3・4</t>
    <rPh sb="0" eb="1">
      <t>ウツク</t>
    </rPh>
    <rPh sb="3" eb="4">
      <t>オカ</t>
    </rPh>
    <rPh sb="4" eb="5">
      <t>ミナミ</t>
    </rPh>
    <phoneticPr fontId="23"/>
  </si>
  <si>
    <t>上大利4</t>
    <rPh sb="0" eb="3">
      <t>カミオオリ</t>
    </rPh>
    <phoneticPr fontId="23"/>
  </si>
  <si>
    <t>美しが丘南5・6</t>
    <rPh sb="0" eb="1">
      <t>ウツク</t>
    </rPh>
    <rPh sb="3" eb="5">
      <t>オカミナミ</t>
    </rPh>
    <phoneticPr fontId="23"/>
  </si>
  <si>
    <t>上大利5</t>
    <rPh sb="0" eb="3">
      <t>カミオオリ</t>
    </rPh>
    <phoneticPr fontId="23"/>
  </si>
  <si>
    <t>美しが丘南7</t>
    <rPh sb="0" eb="1">
      <t>ウツク</t>
    </rPh>
    <rPh sb="3" eb="5">
      <t>オカミナミ</t>
    </rPh>
    <phoneticPr fontId="23"/>
  </si>
  <si>
    <t>南大利1・2</t>
    <rPh sb="0" eb="1">
      <t>ミナミ</t>
    </rPh>
    <rPh sb="1" eb="3">
      <t>オオリ</t>
    </rPh>
    <phoneticPr fontId="23"/>
  </si>
  <si>
    <t>光ヶ丘1・2</t>
    <rPh sb="0" eb="3">
      <t>ヒカリガオカ</t>
    </rPh>
    <phoneticPr fontId="23"/>
  </si>
  <si>
    <t>計</t>
    <rPh sb="0" eb="1">
      <t>ケイ</t>
    </rPh>
    <phoneticPr fontId="23"/>
  </si>
  <si>
    <t>光ヶ丘3</t>
    <rPh sb="0" eb="3">
      <t>ヒカリガオカ</t>
    </rPh>
    <phoneticPr fontId="23"/>
  </si>
  <si>
    <t>下大利1</t>
    <rPh sb="0" eb="1">
      <t>シモ</t>
    </rPh>
    <rPh sb="1" eb="3">
      <t>オオリ</t>
    </rPh>
    <phoneticPr fontId="23"/>
  </si>
  <si>
    <t>光ヶ丘4・5</t>
    <rPh sb="0" eb="3">
      <t>ヒカリガオカ</t>
    </rPh>
    <phoneticPr fontId="23"/>
  </si>
  <si>
    <t>下大利2</t>
    <rPh sb="0" eb="1">
      <t>シモ</t>
    </rPh>
    <rPh sb="1" eb="3">
      <t>オオリ</t>
    </rPh>
    <phoneticPr fontId="23"/>
  </si>
  <si>
    <t>下大利3</t>
    <rPh sb="0" eb="3">
      <t>シモオオリ</t>
    </rPh>
    <phoneticPr fontId="23"/>
  </si>
  <si>
    <t>二日市北1</t>
    <rPh sb="0" eb="3">
      <t>フツカイチ</t>
    </rPh>
    <rPh sb="3" eb="4">
      <t>キタ</t>
    </rPh>
    <phoneticPr fontId="23"/>
  </si>
  <si>
    <t>下大利4</t>
    <rPh sb="0" eb="3">
      <t>シモオオリ</t>
    </rPh>
    <phoneticPr fontId="23"/>
  </si>
  <si>
    <t>二日市北2</t>
    <rPh sb="0" eb="3">
      <t>フツカイチ</t>
    </rPh>
    <rPh sb="3" eb="4">
      <t>キタ</t>
    </rPh>
    <phoneticPr fontId="23"/>
  </si>
  <si>
    <t>下大利5</t>
    <rPh sb="0" eb="3">
      <t>シモオオリ</t>
    </rPh>
    <phoneticPr fontId="23"/>
  </si>
  <si>
    <t>二日市北3</t>
    <rPh sb="0" eb="3">
      <t>フツカイチ</t>
    </rPh>
    <rPh sb="3" eb="4">
      <t>キタ</t>
    </rPh>
    <phoneticPr fontId="23"/>
  </si>
  <si>
    <t>中央1</t>
    <rPh sb="0" eb="2">
      <t>チュウオウ</t>
    </rPh>
    <phoneticPr fontId="23"/>
  </si>
  <si>
    <t>二日市北4</t>
    <rPh sb="0" eb="3">
      <t>フツカイチ</t>
    </rPh>
    <rPh sb="3" eb="4">
      <t>キタ</t>
    </rPh>
    <phoneticPr fontId="23"/>
  </si>
  <si>
    <t>中央2</t>
    <rPh sb="0" eb="2">
      <t>チュウオウ</t>
    </rPh>
    <phoneticPr fontId="23"/>
  </si>
  <si>
    <t>二日市北5</t>
    <rPh sb="0" eb="3">
      <t>フツカイチ</t>
    </rPh>
    <rPh sb="3" eb="4">
      <t>キタ</t>
    </rPh>
    <phoneticPr fontId="23"/>
  </si>
  <si>
    <t>東大利1</t>
    <rPh sb="0" eb="1">
      <t>ヒガシ</t>
    </rPh>
    <rPh sb="1" eb="3">
      <t>オオリ</t>
    </rPh>
    <phoneticPr fontId="23"/>
  </si>
  <si>
    <t>二日市北6</t>
    <rPh sb="0" eb="3">
      <t>フツカイチ</t>
    </rPh>
    <rPh sb="3" eb="4">
      <t>キタ</t>
    </rPh>
    <phoneticPr fontId="23"/>
  </si>
  <si>
    <t>東大利2</t>
    <rPh sb="0" eb="3">
      <t>ヒガシオオリ</t>
    </rPh>
    <phoneticPr fontId="23"/>
  </si>
  <si>
    <t>二日市北7</t>
    <rPh sb="0" eb="3">
      <t>フツカイチ</t>
    </rPh>
    <rPh sb="3" eb="4">
      <t>キタ</t>
    </rPh>
    <phoneticPr fontId="23"/>
  </si>
  <si>
    <t>東大利3</t>
    <rPh sb="0" eb="1">
      <t>ヒガシ</t>
    </rPh>
    <rPh sb="1" eb="3">
      <t>オオリ</t>
    </rPh>
    <phoneticPr fontId="23"/>
  </si>
  <si>
    <t>二日市北8</t>
    <rPh sb="0" eb="3">
      <t>フツカイチ</t>
    </rPh>
    <rPh sb="3" eb="4">
      <t>キタ</t>
    </rPh>
    <phoneticPr fontId="23"/>
  </si>
  <si>
    <t>東大利4・白木原5</t>
    <rPh sb="0" eb="1">
      <t>ヒガシ</t>
    </rPh>
    <rPh sb="1" eb="3">
      <t>オオリ</t>
    </rPh>
    <rPh sb="5" eb="8">
      <t>シラキバル</t>
    </rPh>
    <phoneticPr fontId="23"/>
  </si>
  <si>
    <t>二日市南1・2</t>
    <rPh sb="0" eb="3">
      <t>フツカイチ</t>
    </rPh>
    <rPh sb="3" eb="4">
      <t>ミナミ</t>
    </rPh>
    <phoneticPr fontId="23"/>
  </si>
  <si>
    <t>二日市南3・4</t>
    <rPh sb="0" eb="3">
      <t>フツカイチ</t>
    </rPh>
    <rPh sb="3" eb="4">
      <t>ミナミ</t>
    </rPh>
    <phoneticPr fontId="23"/>
  </si>
  <si>
    <t>白木原1①</t>
    <rPh sb="0" eb="3">
      <t>シラキバル</t>
    </rPh>
    <phoneticPr fontId="23"/>
  </si>
  <si>
    <t>白木原1②</t>
    <rPh sb="0" eb="3">
      <t>シラキバル</t>
    </rPh>
    <phoneticPr fontId="23"/>
  </si>
  <si>
    <t>紫1</t>
    <rPh sb="0" eb="1">
      <t>ムラサキ</t>
    </rPh>
    <phoneticPr fontId="23"/>
  </si>
  <si>
    <t>下大利団地</t>
    <rPh sb="0" eb="1">
      <t>シモ</t>
    </rPh>
    <rPh sb="1" eb="3">
      <t>オオリ</t>
    </rPh>
    <rPh sb="3" eb="5">
      <t>ダンチ</t>
    </rPh>
    <phoneticPr fontId="23"/>
  </si>
  <si>
    <t>紫2</t>
    <rPh sb="0" eb="1">
      <t>ムラサキ</t>
    </rPh>
    <phoneticPr fontId="23"/>
  </si>
  <si>
    <t>白木原2</t>
    <rPh sb="0" eb="3">
      <t>シラキバル</t>
    </rPh>
    <phoneticPr fontId="23"/>
  </si>
  <si>
    <t>紫3・4</t>
    <rPh sb="0" eb="1">
      <t>ムラサキ</t>
    </rPh>
    <phoneticPr fontId="23"/>
  </si>
  <si>
    <t>白木原3</t>
    <rPh sb="0" eb="3">
      <t>シラキバル</t>
    </rPh>
    <phoneticPr fontId="23"/>
  </si>
  <si>
    <t>紫5</t>
    <rPh sb="0" eb="1">
      <t>ムラサキ</t>
    </rPh>
    <phoneticPr fontId="23"/>
  </si>
  <si>
    <t>白木原4</t>
    <rPh sb="0" eb="3">
      <t>シラキバル</t>
    </rPh>
    <phoneticPr fontId="23"/>
  </si>
  <si>
    <t>紫6・7</t>
    <rPh sb="0" eb="1">
      <t>ムラサキ</t>
    </rPh>
    <phoneticPr fontId="23"/>
  </si>
  <si>
    <t>瓦田1</t>
    <rPh sb="0" eb="2">
      <t>カワラダ</t>
    </rPh>
    <phoneticPr fontId="23"/>
  </si>
  <si>
    <t>湯町1</t>
    <rPh sb="0" eb="2">
      <t>ユマチ</t>
    </rPh>
    <phoneticPr fontId="23"/>
  </si>
  <si>
    <t>瓦田2・3</t>
    <rPh sb="0" eb="2">
      <t>カワラダ</t>
    </rPh>
    <phoneticPr fontId="23"/>
  </si>
  <si>
    <t>湯町2</t>
    <rPh sb="0" eb="2">
      <t>ユマチ</t>
    </rPh>
    <phoneticPr fontId="23"/>
  </si>
  <si>
    <t>瓦田4・5</t>
    <rPh sb="0" eb="2">
      <t>カワラダ</t>
    </rPh>
    <phoneticPr fontId="23"/>
  </si>
  <si>
    <t>湯町3</t>
    <rPh sb="0" eb="2">
      <t>ユマチ</t>
    </rPh>
    <phoneticPr fontId="23"/>
  </si>
  <si>
    <t>曙町1～3</t>
    <rPh sb="0" eb="2">
      <t>アケボノマチ</t>
    </rPh>
    <phoneticPr fontId="23"/>
  </si>
  <si>
    <t>瑞穂町1～3</t>
    <rPh sb="0" eb="3">
      <t>ミズホマチ</t>
    </rPh>
    <phoneticPr fontId="23"/>
  </si>
  <si>
    <t>瑞穂町4</t>
    <rPh sb="0" eb="3">
      <t>ミズホマチ</t>
    </rPh>
    <phoneticPr fontId="23"/>
  </si>
  <si>
    <t>二日市西1</t>
    <rPh sb="0" eb="3">
      <t>フツカイチ</t>
    </rPh>
    <rPh sb="3" eb="4">
      <t>ニシ</t>
    </rPh>
    <phoneticPr fontId="23"/>
  </si>
  <si>
    <t>筒井1</t>
    <rPh sb="0" eb="2">
      <t>ツツイ</t>
    </rPh>
    <phoneticPr fontId="23"/>
  </si>
  <si>
    <t>二日市西2</t>
    <rPh sb="0" eb="3">
      <t>フツカイチ</t>
    </rPh>
    <rPh sb="3" eb="4">
      <t>ニシ</t>
    </rPh>
    <phoneticPr fontId="23"/>
  </si>
  <si>
    <t>筒井2</t>
    <rPh sb="0" eb="2">
      <t>ツツイ</t>
    </rPh>
    <phoneticPr fontId="23"/>
  </si>
  <si>
    <t>二日市西3・4</t>
    <rPh sb="0" eb="3">
      <t>フツカイチ</t>
    </rPh>
    <rPh sb="3" eb="4">
      <t>ニシ</t>
    </rPh>
    <phoneticPr fontId="23"/>
  </si>
  <si>
    <t>筒井3</t>
    <rPh sb="0" eb="2">
      <t>ツツイ</t>
    </rPh>
    <phoneticPr fontId="23"/>
  </si>
  <si>
    <t>二日市中央1</t>
    <rPh sb="0" eb="3">
      <t>フツカイチ</t>
    </rPh>
    <rPh sb="3" eb="5">
      <t>チュウオウ</t>
    </rPh>
    <phoneticPr fontId="23"/>
  </si>
  <si>
    <t>筒井4・5</t>
    <rPh sb="0" eb="2">
      <t>ツツイ</t>
    </rPh>
    <phoneticPr fontId="23"/>
  </si>
  <si>
    <t>二日市中央2</t>
    <rPh sb="0" eb="3">
      <t>フツカイチ</t>
    </rPh>
    <rPh sb="3" eb="5">
      <t>チュウオウ</t>
    </rPh>
    <phoneticPr fontId="23"/>
  </si>
  <si>
    <t>錦町1・2</t>
    <rPh sb="0" eb="2">
      <t>ニシキマチ</t>
    </rPh>
    <phoneticPr fontId="23"/>
  </si>
  <si>
    <t>二日市中央3</t>
    <rPh sb="0" eb="3">
      <t>フツカイチ</t>
    </rPh>
    <rPh sb="3" eb="5">
      <t>チュウオウ</t>
    </rPh>
    <phoneticPr fontId="23"/>
  </si>
  <si>
    <t>錦町3・4</t>
    <rPh sb="0" eb="2">
      <t>ニシキマチ</t>
    </rPh>
    <phoneticPr fontId="23"/>
  </si>
  <si>
    <t>二日市中央4</t>
    <rPh sb="0" eb="3">
      <t>フツカイチ</t>
    </rPh>
    <rPh sb="3" eb="5">
      <t>チュウオウ</t>
    </rPh>
    <phoneticPr fontId="23"/>
  </si>
  <si>
    <t>二日市中央5</t>
    <rPh sb="0" eb="3">
      <t>フツカイチ</t>
    </rPh>
    <rPh sb="3" eb="5">
      <t>チュウオウ</t>
    </rPh>
    <phoneticPr fontId="23"/>
  </si>
  <si>
    <t>山田1</t>
    <rPh sb="0" eb="2">
      <t>ヤマダ</t>
    </rPh>
    <phoneticPr fontId="23"/>
  </si>
  <si>
    <t>二日市中央6</t>
    <rPh sb="0" eb="3">
      <t>フツカイチ</t>
    </rPh>
    <rPh sb="3" eb="5">
      <t>チュウオウ</t>
    </rPh>
    <phoneticPr fontId="23"/>
  </si>
  <si>
    <t>山田2</t>
    <rPh sb="0" eb="2">
      <t>ヤマダ</t>
    </rPh>
    <phoneticPr fontId="23"/>
  </si>
  <si>
    <t>山田3</t>
    <rPh sb="0" eb="2">
      <t>ヤマダ</t>
    </rPh>
    <phoneticPr fontId="23"/>
  </si>
  <si>
    <t>山田4・5</t>
    <rPh sb="0" eb="2">
      <t>ヤマダ</t>
    </rPh>
    <phoneticPr fontId="23"/>
  </si>
  <si>
    <t>筑紫野市　計</t>
    <rPh sb="0" eb="4">
      <t>チクシノシ</t>
    </rPh>
    <rPh sb="5" eb="6">
      <t>ケイ</t>
    </rPh>
    <phoneticPr fontId="23"/>
  </si>
  <si>
    <t>雑餉隈1～3</t>
    <rPh sb="0" eb="3">
      <t>ザッショノクマ</t>
    </rPh>
    <phoneticPr fontId="23"/>
  </si>
  <si>
    <t>雑餉隈4・5</t>
    <rPh sb="0" eb="3">
      <t>ザッショノクマ</t>
    </rPh>
    <phoneticPr fontId="23"/>
  </si>
  <si>
    <t>栄町1～3</t>
    <rPh sb="0" eb="2">
      <t>サカエマチ</t>
    </rPh>
    <phoneticPr fontId="23"/>
  </si>
  <si>
    <t>仲畑1・2</t>
    <rPh sb="0" eb="2">
      <t>ナカハタ</t>
    </rPh>
    <phoneticPr fontId="23"/>
  </si>
  <si>
    <t>仲畑3</t>
    <rPh sb="0" eb="2">
      <t>ナカハタ</t>
    </rPh>
    <phoneticPr fontId="23"/>
  </si>
  <si>
    <t>仲畑4</t>
    <rPh sb="0" eb="2">
      <t>ナカハタ</t>
    </rPh>
    <phoneticPr fontId="23"/>
  </si>
  <si>
    <t>大野城市　計</t>
    <rPh sb="0" eb="4">
      <t>オオノジョウシ</t>
    </rPh>
    <rPh sb="5" eb="6">
      <t>ケイ</t>
    </rPh>
    <phoneticPr fontId="23"/>
  </si>
  <si>
    <t>春日市</t>
    <rPh sb="0" eb="3">
      <t>カスガシ</t>
    </rPh>
    <phoneticPr fontId="23"/>
  </si>
  <si>
    <t>太宰府市</t>
    <rPh sb="0" eb="4">
      <t>ダザイフシ</t>
    </rPh>
    <phoneticPr fontId="23"/>
  </si>
  <si>
    <t>大和町1・2</t>
    <rPh sb="0" eb="3">
      <t>ヤマトマチ</t>
    </rPh>
    <phoneticPr fontId="23"/>
  </si>
  <si>
    <t>小倉1　伯玄町2</t>
    <rPh sb="0" eb="2">
      <t>コクラ</t>
    </rPh>
    <rPh sb="4" eb="7">
      <t>ハクゲンマチ</t>
    </rPh>
    <phoneticPr fontId="23"/>
  </si>
  <si>
    <t>大和町3・4</t>
    <rPh sb="0" eb="3">
      <t>ヤマトマチ</t>
    </rPh>
    <phoneticPr fontId="23"/>
  </si>
  <si>
    <t>小倉2・3</t>
    <rPh sb="0" eb="2">
      <t>コクラ</t>
    </rPh>
    <phoneticPr fontId="23"/>
  </si>
  <si>
    <t>大和町5</t>
    <rPh sb="0" eb="3">
      <t>ヤマトマチ</t>
    </rPh>
    <phoneticPr fontId="23"/>
  </si>
  <si>
    <t>小倉4・5</t>
    <rPh sb="0" eb="2">
      <t>コクラ</t>
    </rPh>
    <phoneticPr fontId="23"/>
  </si>
  <si>
    <t>宝町1・2</t>
    <rPh sb="0" eb="2">
      <t>タカラマチ</t>
    </rPh>
    <phoneticPr fontId="23"/>
  </si>
  <si>
    <t>小倉6・7</t>
    <rPh sb="0" eb="2">
      <t>コクラ</t>
    </rPh>
    <phoneticPr fontId="23"/>
  </si>
  <si>
    <t>宝町3・4</t>
    <rPh sb="0" eb="2">
      <t>タカラマチ</t>
    </rPh>
    <phoneticPr fontId="23"/>
  </si>
  <si>
    <t>昇町1・3</t>
    <rPh sb="0" eb="2">
      <t>ノボリマチ</t>
    </rPh>
    <phoneticPr fontId="23"/>
  </si>
  <si>
    <t>光町1・2</t>
    <rPh sb="0" eb="1">
      <t>ヒカリ</t>
    </rPh>
    <rPh sb="1" eb="2">
      <t>マチ</t>
    </rPh>
    <phoneticPr fontId="23"/>
  </si>
  <si>
    <t>昇町4・5</t>
    <rPh sb="0" eb="2">
      <t>ノボリマチ</t>
    </rPh>
    <phoneticPr fontId="23"/>
  </si>
  <si>
    <t>光町3</t>
    <rPh sb="0" eb="1">
      <t>ヒカリ</t>
    </rPh>
    <rPh sb="1" eb="2">
      <t>マチ</t>
    </rPh>
    <phoneticPr fontId="23"/>
  </si>
  <si>
    <t>昇町6・7</t>
    <rPh sb="0" eb="2">
      <t>ノボリマチ</t>
    </rPh>
    <phoneticPr fontId="23"/>
  </si>
  <si>
    <t>千歳町1</t>
    <rPh sb="0" eb="3">
      <t>チトセマチ</t>
    </rPh>
    <phoneticPr fontId="23"/>
  </si>
  <si>
    <t>小倉東1・2</t>
    <rPh sb="0" eb="2">
      <t>コクラ</t>
    </rPh>
    <rPh sb="2" eb="3">
      <t>ヒガシ</t>
    </rPh>
    <phoneticPr fontId="23"/>
  </si>
  <si>
    <t>千歳町2</t>
    <rPh sb="0" eb="3">
      <t>チトセマチ</t>
    </rPh>
    <phoneticPr fontId="23"/>
  </si>
  <si>
    <t>星見ケ丘1～3</t>
    <rPh sb="0" eb="2">
      <t>ホシミ</t>
    </rPh>
    <rPh sb="3" eb="4">
      <t>オカ</t>
    </rPh>
    <phoneticPr fontId="23"/>
  </si>
  <si>
    <t>千歳町3</t>
    <rPh sb="0" eb="3">
      <t>チトセマチ</t>
    </rPh>
    <phoneticPr fontId="23"/>
  </si>
  <si>
    <t>日の出町1・2</t>
    <rPh sb="0" eb="1">
      <t>ヒ</t>
    </rPh>
    <rPh sb="2" eb="4">
      <t>デマチ</t>
    </rPh>
    <phoneticPr fontId="23"/>
  </si>
  <si>
    <t>日の出町3</t>
    <rPh sb="0" eb="1">
      <t>ヒ</t>
    </rPh>
    <rPh sb="2" eb="4">
      <t>デマチ</t>
    </rPh>
    <phoneticPr fontId="23"/>
  </si>
  <si>
    <t>日の出町4・5</t>
    <rPh sb="0" eb="1">
      <t>ヒ</t>
    </rPh>
    <rPh sb="2" eb="4">
      <t>デマチ</t>
    </rPh>
    <phoneticPr fontId="23"/>
  </si>
  <si>
    <t>日の出町6・7</t>
    <rPh sb="0" eb="1">
      <t>ヒ</t>
    </rPh>
    <rPh sb="2" eb="4">
      <t>デマチ</t>
    </rPh>
    <phoneticPr fontId="23"/>
  </si>
  <si>
    <t>原町1～3</t>
    <rPh sb="0" eb="2">
      <t>ハラマチ</t>
    </rPh>
    <phoneticPr fontId="23"/>
  </si>
  <si>
    <t>春日原北町1・2</t>
    <rPh sb="0" eb="3">
      <t>カスガバル</t>
    </rPh>
    <rPh sb="3" eb="5">
      <t>キタマチ</t>
    </rPh>
    <phoneticPr fontId="23"/>
  </si>
  <si>
    <t>春日原北町3</t>
    <rPh sb="0" eb="3">
      <t>カスガバル</t>
    </rPh>
    <rPh sb="3" eb="5">
      <t>キタマチ</t>
    </rPh>
    <phoneticPr fontId="23"/>
  </si>
  <si>
    <t>春日原北町4・5</t>
    <rPh sb="0" eb="5">
      <t>カスガバルキタマチ</t>
    </rPh>
    <phoneticPr fontId="23"/>
  </si>
  <si>
    <t>春日原東町1・2</t>
    <rPh sb="0" eb="3">
      <t>カスガバル</t>
    </rPh>
    <rPh sb="3" eb="4">
      <t>ヒガシ</t>
    </rPh>
    <rPh sb="4" eb="5">
      <t>マチ</t>
    </rPh>
    <phoneticPr fontId="23"/>
  </si>
  <si>
    <t>春日原東町3・4</t>
    <rPh sb="0" eb="3">
      <t>カスガバル</t>
    </rPh>
    <rPh sb="3" eb="4">
      <t>ヒガシ</t>
    </rPh>
    <rPh sb="4" eb="5">
      <t>マチ</t>
    </rPh>
    <phoneticPr fontId="23"/>
  </si>
  <si>
    <t>春日原南町1～3</t>
    <rPh sb="0" eb="3">
      <t>カスガバル</t>
    </rPh>
    <rPh sb="3" eb="4">
      <t>ミナミ</t>
    </rPh>
    <rPh sb="4" eb="5">
      <t>マチ</t>
    </rPh>
    <phoneticPr fontId="23"/>
  </si>
  <si>
    <t>春日市　計</t>
    <rPh sb="0" eb="3">
      <t>カスガシ</t>
    </rPh>
    <rPh sb="4" eb="5">
      <t>ケイ</t>
    </rPh>
    <phoneticPr fontId="23"/>
  </si>
  <si>
    <t>春日原南町4</t>
    <rPh sb="0" eb="3">
      <t>カスガバル</t>
    </rPh>
    <rPh sb="3" eb="5">
      <t>ミナミマチ</t>
    </rPh>
    <phoneticPr fontId="23"/>
  </si>
  <si>
    <t>ちくし台1・2</t>
    <rPh sb="3" eb="4">
      <t>ダイ</t>
    </rPh>
    <phoneticPr fontId="23"/>
  </si>
  <si>
    <t>片縄1</t>
    <rPh sb="0" eb="2">
      <t>カタナワ</t>
    </rPh>
    <phoneticPr fontId="23"/>
  </si>
  <si>
    <t>ちくし台3～5</t>
    <rPh sb="3" eb="4">
      <t>ダイ</t>
    </rPh>
    <phoneticPr fontId="23"/>
  </si>
  <si>
    <t>片縄2</t>
    <rPh sb="0" eb="2">
      <t>カタナワ</t>
    </rPh>
    <phoneticPr fontId="23"/>
  </si>
  <si>
    <t>若葉台西1・2</t>
    <rPh sb="0" eb="3">
      <t>ワカバダイ</t>
    </rPh>
    <rPh sb="3" eb="4">
      <t>ニシ</t>
    </rPh>
    <phoneticPr fontId="23"/>
  </si>
  <si>
    <t>片縄3・4</t>
    <rPh sb="0" eb="2">
      <t>カタナワ</t>
    </rPh>
    <phoneticPr fontId="23"/>
  </si>
  <si>
    <t>若葉台西3・4</t>
    <rPh sb="0" eb="3">
      <t>ワカバダイ</t>
    </rPh>
    <rPh sb="3" eb="4">
      <t>ニシ</t>
    </rPh>
    <phoneticPr fontId="23"/>
  </si>
  <si>
    <t>片縄5～7</t>
    <rPh sb="0" eb="2">
      <t>カタナワ</t>
    </rPh>
    <phoneticPr fontId="23"/>
  </si>
  <si>
    <t>若葉台西5～7</t>
    <rPh sb="0" eb="3">
      <t>ワカバダイ</t>
    </rPh>
    <rPh sb="3" eb="4">
      <t>ニシ</t>
    </rPh>
    <phoneticPr fontId="23"/>
  </si>
  <si>
    <t>片縄8～10</t>
    <rPh sb="0" eb="2">
      <t>カタナワ</t>
    </rPh>
    <phoneticPr fontId="23"/>
  </si>
  <si>
    <t>若葉台東1・2・5</t>
    <rPh sb="0" eb="3">
      <t>ワカバダイ</t>
    </rPh>
    <rPh sb="3" eb="4">
      <t>ヒガシ</t>
    </rPh>
    <phoneticPr fontId="23"/>
  </si>
  <si>
    <t>若葉台東3・4</t>
    <rPh sb="0" eb="3">
      <t>ワカバダイ</t>
    </rPh>
    <rPh sb="3" eb="4">
      <t>ヒガシ</t>
    </rPh>
    <phoneticPr fontId="23"/>
  </si>
  <si>
    <t>今光1・2</t>
    <rPh sb="0" eb="2">
      <t>イマミツ</t>
    </rPh>
    <phoneticPr fontId="23"/>
  </si>
  <si>
    <t>桜ヶ丘1・2</t>
    <rPh sb="0" eb="3">
      <t>サクラガオカ</t>
    </rPh>
    <phoneticPr fontId="23"/>
  </si>
  <si>
    <t>今光3</t>
    <rPh sb="0" eb="2">
      <t>イマミツ</t>
    </rPh>
    <phoneticPr fontId="23"/>
  </si>
  <si>
    <t>桜ヶ丘3～5</t>
    <rPh sb="0" eb="3">
      <t>サクラガオカ</t>
    </rPh>
    <phoneticPr fontId="23"/>
  </si>
  <si>
    <t>今光4</t>
    <rPh sb="0" eb="2">
      <t>イマミツ</t>
    </rPh>
    <phoneticPr fontId="23"/>
  </si>
  <si>
    <t>桜ヶ丘6～8</t>
    <rPh sb="0" eb="3">
      <t>サクラガオカ</t>
    </rPh>
    <phoneticPr fontId="23"/>
  </si>
  <si>
    <t>今光5</t>
    <rPh sb="0" eb="2">
      <t>イマミツ</t>
    </rPh>
    <phoneticPr fontId="23"/>
  </si>
  <si>
    <t>今光6～8</t>
    <rPh sb="0" eb="2">
      <t>イマミツ</t>
    </rPh>
    <phoneticPr fontId="23"/>
  </si>
  <si>
    <t>春日公園1</t>
    <rPh sb="0" eb="2">
      <t>カスガ</t>
    </rPh>
    <rPh sb="2" eb="4">
      <t>コウエン</t>
    </rPh>
    <phoneticPr fontId="23"/>
  </si>
  <si>
    <t>中原1</t>
    <rPh sb="0" eb="2">
      <t>ナカバル</t>
    </rPh>
    <phoneticPr fontId="23"/>
  </si>
  <si>
    <t>春日公園2～4</t>
    <rPh sb="0" eb="2">
      <t>カスガ</t>
    </rPh>
    <rPh sb="2" eb="4">
      <t>コウエン</t>
    </rPh>
    <phoneticPr fontId="23"/>
  </si>
  <si>
    <t>中原2</t>
    <rPh sb="0" eb="2">
      <t>ナカバル</t>
    </rPh>
    <phoneticPr fontId="23"/>
  </si>
  <si>
    <t>春日公園7・8</t>
    <rPh sb="0" eb="2">
      <t>カスガ</t>
    </rPh>
    <rPh sb="2" eb="4">
      <t>コウエン</t>
    </rPh>
    <phoneticPr fontId="23"/>
  </si>
  <si>
    <t>中原3</t>
    <rPh sb="0" eb="2">
      <t>ナカバル</t>
    </rPh>
    <phoneticPr fontId="23"/>
  </si>
  <si>
    <t>紅葉ヶ丘西1・2・7</t>
    <rPh sb="0" eb="4">
      <t>モミジガオカ</t>
    </rPh>
    <rPh sb="4" eb="5">
      <t>ニシ</t>
    </rPh>
    <phoneticPr fontId="23"/>
  </si>
  <si>
    <t>中原4</t>
    <rPh sb="0" eb="2">
      <t>ナカバル</t>
    </rPh>
    <phoneticPr fontId="23"/>
  </si>
  <si>
    <t>紅葉ヶ丘西3～6</t>
    <rPh sb="0" eb="4">
      <t>モミジガオカ</t>
    </rPh>
    <rPh sb="4" eb="5">
      <t>ニシ</t>
    </rPh>
    <phoneticPr fontId="23"/>
  </si>
  <si>
    <t>中原5・6</t>
    <rPh sb="0" eb="2">
      <t>ナカバル</t>
    </rPh>
    <phoneticPr fontId="23"/>
  </si>
  <si>
    <t>松ヶ丘1～3</t>
    <rPh sb="0" eb="3">
      <t>マツガオカ</t>
    </rPh>
    <phoneticPr fontId="23"/>
  </si>
  <si>
    <t>松ヶ丘4～6</t>
    <rPh sb="0" eb="3">
      <t>マツガオカ</t>
    </rPh>
    <phoneticPr fontId="23"/>
  </si>
  <si>
    <t>那珂川町　計</t>
    <rPh sb="0" eb="4">
      <t>ナカガワマチ</t>
    </rPh>
    <rPh sb="5" eb="6">
      <t>ケイ</t>
    </rPh>
    <phoneticPr fontId="23"/>
  </si>
  <si>
    <t>大谷3・4</t>
    <rPh sb="0" eb="2">
      <t>オオタニ</t>
    </rPh>
    <phoneticPr fontId="23"/>
  </si>
  <si>
    <t>大谷7～9</t>
    <rPh sb="0" eb="2">
      <t>オオタニ</t>
    </rPh>
    <phoneticPr fontId="23"/>
  </si>
  <si>
    <t>青葉台1・2</t>
    <rPh sb="0" eb="3">
      <t>アオバダイ</t>
    </rPh>
    <phoneticPr fontId="23"/>
  </si>
  <si>
    <t>春日1・2</t>
    <rPh sb="0" eb="2">
      <t>カスガ</t>
    </rPh>
    <phoneticPr fontId="23"/>
  </si>
  <si>
    <t>青葉台3</t>
    <rPh sb="0" eb="3">
      <t>アオバダイ</t>
    </rPh>
    <phoneticPr fontId="23"/>
  </si>
  <si>
    <t>春日3・4</t>
    <rPh sb="0" eb="2">
      <t>カスガ</t>
    </rPh>
    <phoneticPr fontId="23"/>
  </si>
  <si>
    <t>青葉台4</t>
    <rPh sb="0" eb="3">
      <t>アオバダイ</t>
    </rPh>
    <phoneticPr fontId="23"/>
  </si>
  <si>
    <t>春日6～8</t>
    <rPh sb="0" eb="2">
      <t>カスガ</t>
    </rPh>
    <phoneticPr fontId="23"/>
  </si>
  <si>
    <t>都府楼南1</t>
    <rPh sb="0" eb="4">
      <t>トフロウミナミ</t>
    </rPh>
    <phoneticPr fontId="23"/>
  </si>
  <si>
    <t>春日9・10</t>
    <rPh sb="0" eb="2">
      <t>カスガ</t>
    </rPh>
    <phoneticPr fontId="23"/>
  </si>
  <si>
    <t>通古賀1・2</t>
    <rPh sb="0" eb="1">
      <t>トオリ</t>
    </rPh>
    <rPh sb="1" eb="3">
      <t>コガ</t>
    </rPh>
    <phoneticPr fontId="23"/>
  </si>
  <si>
    <t>弥生1・2</t>
    <rPh sb="0" eb="2">
      <t>ヤヨイ</t>
    </rPh>
    <phoneticPr fontId="23"/>
  </si>
  <si>
    <t>通古賀3</t>
    <rPh sb="0" eb="1">
      <t>トオリ</t>
    </rPh>
    <rPh sb="1" eb="3">
      <t>コガ</t>
    </rPh>
    <phoneticPr fontId="23"/>
  </si>
  <si>
    <t>弥生3・4</t>
    <rPh sb="0" eb="2">
      <t>ヤヨイ</t>
    </rPh>
    <phoneticPr fontId="23"/>
  </si>
  <si>
    <t>弥生5～7</t>
    <rPh sb="0" eb="2">
      <t>ヤヨイ</t>
    </rPh>
    <phoneticPr fontId="23"/>
  </si>
  <si>
    <t>大佐野3・5</t>
    <rPh sb="0" eb="3">
      <t>オオザノ</t>
    </rPh>
    <phoneticPr fontId="23"/>
  </si>
  <si>
    <t>紅葉ヶ丘東1～3</t>
    <rPh sb="0" eb="4">
      <t>モミジガオカ</t>
    </rPh>
    <rPh sb="4" eb="5">
      <t>ヒガシ</t>
    </rPh>
    <phoneticPr fontId="23"/>
  </si>
  <si>
    <t>大佐野4</t>
    <rPh sb="0" eb="3">
      <t>オオザノ</t>
    </rPh>
    <phoneticPr fontId="23"/>
  </si>
  <si>
    <t>紅葉ヶ丘東5・6</t>
    <rPh sb="0" eb="4">
      <t>モミジガオカ</t>
    </rPh>
    <rPh sb="4" eb="5">
      <t>ヒガシ</t>
    </rPh>
    <phoneticPr fontId="23"/>
  </si>
  <si>
    <t>大佐野6</t>
    <rPh sb="0" eb="3">
      <t>オオザノ</t>
    </rPh>
    <phoneticPr fontId="23"/>
  </si>
  <si>
    <t>紅葉ヶ丘東7・8</t>
    <rPh sb="0" eb="4">
      <t>モミジガオカ</t>
    </rPh>
    <rPh sb="4" eb="5">
      <t>ヒガシ</t>
    </rPh>
    <phoneticPr fontId="23"/>
  </si>
  <si>
    <t>向佐野1・2</t>
    <rPh sb="0" eb="1">
      <t>ムカイ</t>
    </rPh>
    <rPh sb="1" eb="3">
      <t>サノ</t>
    </rPh>
    <phoneticPr fontId="23"/>
  </si>
  <si>
    <t>紅葉ヶ丘東9・10</t>
    <rPh sb="0" eb="4">
      <t>モミジガオカ</t>
    </rPh>
    <rPh sb="4" eb="5">
      <t>ヒガシ</t>
    </rPh>
    <phoneticPr fontId="23"/>
  </si>
  <si>
    <t>向佐野3</t>
    <rPh sb="0" eb="1">
      <t>ムカイ</t>
    </rPh>
    <rPh sb="1" eb="3">
      <t>サノ</t>
    </rPh>
    <phoneticPr fontId="23"/>
  </si>
  <si>
    <t>向佐野4</t>
    <rPh sb="0" eb="1">
      <t>ムカイ</t>
    </rPh>
    <rPh sb="1" eb="3">
      <t>サノ</t>
    </rPh>
    <phoneticPr fontId="23"/>
  </si>
  <si>
    <t>太宰府市　計</t>
    <rPh sb="0" eb="4">
      <t>ダザイフシ</t>
    </rPh>
    <rPh sb="5" eb="6">
      <t>ケイ</t>
    </rPh>
    <phoneticPr fontId="23"/>
  </si>
  <si>
    <t>大野城・春日市・筑紫野市・太宰府市・那珂川町</t>
    <rPh sb="0" eb="3">
      <t>オオノジョウ</t>
    </rPh>
    <rPh sb="4" eb="6">
      <t>カスガ</t>
    </rPh>
    <rPh sb="6" eb="7">
      <t>シ</t>
    </rPh>
    <rPh sb="8" eb="12">
      <t>チクシノシ</t>
    </rPh>
    <rPh sb="13" eb="16">
      <t>ダザイフ</t>
    </rPh>
    <rPh sb="16" eb="17">
      <t>シ</t>
    </rPh>
    <rPh sb="18" eb="21">
      <t>ナカガワ</t>
    </rPh>
    <rPh sb="21" eb="22">
      <t>マチ</t>
    </rPh>
    <phoneticPr fontId="20"/>
  </si>
  <si>
    <t>大谷1・2・5</t>
    <rPh sb="0" eb="2">
      <t>オオタニ</t>
    </rPh>
    <phoneticPr fontId="23"/>
  </si>
  <si>
    <t>美野島</t>
    <rPh sb="0" eb="3">
      <t>ミノシマ</t>
    </rPh>
    <phoneticPr fontId="20"/>
  </si>
  <si>
    <t>七隈</t>
    <rPh sb="0" eb="2">
      <t>ナナクマ</t>
    </rPh>
    <phoneticPr fontId="23"/>
  </si>
  <si>
    <t>早良区 計</t>
    <rPh sb="0" eb="2">
      <t>サワラ</t>
    </rPh>
    <rPh sb="2" eb="3">
      <t>ク</t>
    </rPh>
    <rPh sb="3" eb="4">
      <t>ヒガシク</t>
    </rPh>
    <rPh sb="4" eb="5">
      <t>ケイ</t>
    </rPh>
    <phoneticPr fontId="20"/>
  </si>
  <si>
    <t>賀茂・干隈</t>
    <rPh sb="0" eb="2">
      <t>カモ</t>
    </rPh>
    <rPh sb="3" eb="5">
      <t>ホシクマ</t>
    </rPh>
    <phoneticPr fontId="23"/>
  </si>
  <si>
    <t>田島・茶山</t>
    <rPh sb="0" eb="2">
      <t>タジマ</t>
    </rPh>
    <rPh sb="3" eb="5">
      <t>チャヤマ</t>
    </rPh>
    <phoneticPr fontId="23"/>
  </si>
  <si>
    <t>若草1</t>
    <rPh sb="0" eb="2">
      <t>ワカクサ</t>
    </rPh>
    <phoneticPr fontId="23"/>
  </si>
  <si>
    <t>若草2</t>
    <rPh sb="0" eb="2">
      <t>ワカクサ</t>
    </rPh>
    <phoneticPr fontId="23"/>
  </si>
  <si>
    <t>若草3・4</t>
    <rPh sb="0" eb="2">
      <t>ワカクサ</t>
    </rPh>
    <phoneticPr fontId="23"/>
  </si>
  <si>
    <t>月の浦1</t>
    <rPh sb="0" eb="1">
      <t>ツキ</t>
    </rPh>
    <rPh sb="2" eb="3">
      <t>ウラ</t>
    </rPh>
    <phoneticPr fontId="23"/>
  </si>
  <si>
    <t>月の浦2</t>
    <rPh sb="0" eb="1">
      <t>ツキ</t>
    </rPh>
    <rPh sb="2" eb="3">
      <t>ウラ</t>
    </rPh>
    <phoneticPr fontId="23"/>
  </si>
  <si>
    <t>月の浦3</t>
    <rPh sb="0" eb="1">
      <t>ツキ</t>
    </rPh>
    <rPh sb="2" eb="3">
      <t>ウラ</t>
    </rPh>
    <phoneticPr fontId="23"/>
  </si>
  <si>
    <t>月の浦4・5</t>
    <rPh sb="0" eb="1">
      <t>ツキ</t>
    </rPh>
    <rPh sb="2" eb="3">
      <t>ウラ</t>
    </rPh>
    <phoneticPr fontId="23"/>
  </si>
  <si>
    <t>南ヶ丘1</t>
    <rPh sb="0" eb="3">
      <t>ミナミガオカ</t>
    </rPh>
    <phoneticPr fontId="23"/>
  </si>
  <si>
    <t>南ヶ丘2</t>
    <rPh sb="0" eb="3">
      <t>ミナミガオカ</t>
    </rPh>
    <phoneticPr fontId="23"/>
  </si>
  <si>
    <t>紫台</t>
    <rPh sb="0" eb="1">
      <t>ムラサキ</t>
    </rPh>
    <rPh sb="1" eb="2">
      <t>ダイ</t>
    </rPh>
    <phoneticPr fontId="23"/>
  </si>
  <si>
    <t>筑紫駅前通り1</t>
    <rPh sb="0" eb="2">
      <t>チクシ</t>
    </rPh>
    <rPh sb="2" eb="4">
      <t>エキマエ</t>
    </rPh>
    <rPh sb="4" eb="5">
      <t>トオ</t>
    </rPh>
    <phoneticPr fontId="23"/>
  </si>
  <si>
    <t>筑紫駅前通り2</t>
    <rPh sb="0" eb="2">
      <t>チクシ</t>
    </rPh>
    <rPh sb="2" eb="4">
      <t>エキマエ</t>
    </rPh>
    <rPh sb="4" eb="5">
      <t>トオ</t>
    </rPh>
    <phoneticPr fontId="23"/>
  </si>
  <si>
    <t>筑紫野市</t>
    <rPh sb="0" eb="2">
      <t>チクシ</t>
    </rPh>
    <rPh sb="2" eb="3">
      <t>ノ</t>
    </rPh>
    <rPh sb="3" eb="4">
      <t>シ</t>
    </rPh>
    <phoneticPr fontId="23"/>
  </si>
  <si>
    <t>大土居1～3</t>
    <rPh sb="0" eb="1">
      <t>オオ</t>
    </rPh>
    <rPh sb="1" eb="3">
      <t>ドイ</t>
    </rPh>
    <phoneticPr fontId="23"/>
  </si>
  <si>
    <t>惣利1・2</t>
    <rPh sb="0" eb="2">
      <t>ソウリ</t>
    </rPh>
    <phoneticPr fontId="23"/>
  </si>
  <si>
    <t>惣利3～6</t>
    <rPh sb="0" eb="2">
      <t>ソウリ</t>
    </rPh>
    <phoneticPr fontId="23"/>
  </si>
  <si>
    <t>平田台1～3</t>
    <rPh sb="0" eb="2">
      <t>ヒラタ</t>
    </rPh>
    <rPh sb="2" eb="3">
      <t>ダイ</t>
    </rPh>
    <phoneticPr fontId="23"/>
  </si>
  <si>
    <t>平田台4～6</t>
    <rPh sb="0" eb="2">
      <t>ヒラタ</t>
    </rPh>
    <rPh sb="2" eb="3">
      <t>ダイ</t>
    </rPh>
    <phoneticPr fontId="23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</si>
  <si>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</si>
  <si>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</si>
  <si>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</si>
  <si>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</si>
  <si>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</si>
  <si>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</si>
  <si>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</si>
  <si>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</si>
  <si>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配布エリア</t>
    <phoneticPr fontId="20"/>
  </si>
  <si>
    <t>コード№</t>
    <phoneticPr fontId="20"/>
  </si>
  <si>
    <t>（</t>
    <phoneticPr fontId="20"/>
  </si>
  <si>
    <t>配布エリア</t>
    <phoneticPr fontId="20"/>
  </si>
  <si>
    <t>那珂川市</t>
    <rPh sb="0" eb="3">
      <t>ナカガワ</t>
    </rPh>
    <rPh sb="3" eb="4">
      <t>シ</t>
    </rPh>
    <phoneticPr fontId="23"/>
  </si>
  <si>
    <t>神松寺・松山</t>
    <rPh sb="0" eb="3">
      <t>シンショウジ</t>
    </rPh>
    <rPh sb="4" eb="6">
      <t>マツヤマ</t>
    </rPh>
    <phoneticPr fontId="20"/>
  </si>
  <si>
    <t>お申込みは10枚単位でお願いします。</t>
    <phoneticPr fontId="23"/>
  </si>
  <si>
    <t>お申込みは10枚単位でお願いします。</t>
    <phoneticPr fontId="23"/>
  </si>
  <si>
    <t>久保・美郷</t>
    <rPh sb="0" eb="2">
      <t>クボ</t>
    </rPh>
    <rPh sb="3" eb="5">
      <t>ミサト</t>
    </rPh>
    <phoneticPr fontId="20"/>
  </si>
  <si>
    <t>下府1～3</t>
    <rPh sb="0" eb="2">
      <t>シモノフ</t>
    </rPh>
    <phoneticPr fontId="20"/>
  </si>
  <si>
    <t>新宮東2</t>
    <rPh sb="0" eb="2">
      <t>シングウ</t>
    </rPh>
    <rPh sb="2" eb="3">
      <t>ヒガシ</t>
    </rPh>
    <phoneticPr fontId="20"/>
  </si>
  <si>
    <t>消費税（10％）</t>
    <rPh sb="0" eb="3">
      <t>ショウヒゼイ</t>
    </rPh>
    <phoneticPr fontId="20"/>
  </si>
  <si>
    <t>新宮東1・4</t>
    <rPh sb="0" eb="2">
      <t>シングウ</t>
    </rPh>
    <rPh sb="2" eb="3">
      <t>ヒガシ</t>
    </rPh>
    <phoneticPr fontId="20"/>
  </si>
  <si>
    <t>新宮東3・5</t>
    <rPh sb="0" eb="2">
      <t>シングウ</t>
    </rPh>
    <rPh sb="2" eb="3">
      <t>ヒガシ</t>
    </rPh>
    <phoneticPr fontId="20"/>
  </si>
  <si>
    <t>KA-02</t>
    <phoneticPr fontId="23"/>
  </si>
  <si>
    <t>KA-03</t>
    <phoneticPr fontId="23"/>
  </si>
  <si>
    <t>KA-04</t>
    <phoneticPr fontId="23"/>
  </si>
  <si>
    <t>KA-05</t>
    <phoneticPr fontId="23"/>
  </si>
  <si>
    <t>KA-06</t>
    <phoneticPr fontId="23"/>
  </si>
  <si>
    <t>KA-07</t>
    <phoneticPr fontId="23"/>
  </si>
  <si>
    <t>KC-01</t>
    <phoneticPr fontId="23"/>
  </si>
  <si>
    <t>KC-02</t>
    <phoneticPr fontId="23"/>
  </si>
  <si>
    <t>KC-03</t>
    <phoneticPr fontId="23"/>
  </si>
  <si>
    <t>KC-04</t>
    <phoneticPr fontId="23"/>
  </si>
  <si>
    <t>KC-05</t>
    <phoneticPr fontId="23"/>
  </si>
  <si>
    <t>KC-06</t>
    <phoneticPr fontId="23"/>
  </si>
  <si>
    <t>KC-07</t>
    <phoneticPr fontId="23"/>
  </si>
  <si>
    <t>KD-01</t>
    <phoneticPr fontId="23"/>
  </si>
  <si>
    <t>KD-02</t>
    <phoneticPr fontId="23"/>
  </si>
  <si>
    <t>KD-03</t>
    <phoneticPr fontId="23"/>
  </si>
  <si>
    <t>KD-04</t>
    <phoneticPr fontId="23"/>
  </si>
  <si>
    <t>KD-05</t>
    <phoneticPr fontId="23"/>
  </si>
  <si>
    <t>KD-06</t>
    <phoneticPr fontId="23"/>
  </si>
  <si>
    <t>KD-07</t>
    <phoneticPr fontId="23"/>
  </si>
  <si>
    <t>KF-01</t>
    <phoneticPr fontId="23"/>
  </si>
  <si>
    <t>KE-01</t>
    <phoneticPr fontId="23"/>
  </si>
  <si>
    <t>KE-02</t>
    <phoneticPr fontId="23"/>
  </si>
  <si>
    <t>KE-03</t>
    <phoneticPr fontId="23"/>
  </si>
  <si>
    <t>KE-04</t>
    <phoneticPr fontId="23"/>
  </si>
  <si>
    <t>KE-05</t>
    <phoneticPr fontId="23"/>
  </si>
  <si>
    <t>KE-06</t>
    <phoneticPr fontId="23"/>
  </si>
  <si>
    <t>KF-02</t>
    <phoneticPr fontId="23"/>
  </si>
  <si>
    <t>KF-03</t>
    <phoneticPr fontId="23"/>
  </si>
  <si>
    <t>KF-04</t>
    <phoneticPr fontId="23"/>
  </si>
  <si>
    <t>KF-05</t>
    <phoneticPr fontId="23"/>
  </si>
  <si>
    <t>KF-06</t>
    <phoneticPr fontId="23"/>
  </si>
  <si>
    <t>KF-07</t>
    <phoneticPr fontId="23"/>
  </si>
  <si>
    <t>KG-01</t>
    <phoneticPr fontId="23"/>
  </si>
  <si>
    <t>KG-02</t>
    <phoneticPr fontId="23"/>
  </si>
  <si>
    <t>KG-03</t>
    <phoneticPr fontId="23"/>
  </si>
  <si>
    <t>KG-04</t>
    <phoneticPr fontId="23"/>
  </si>
  <si>
    <t>KG-05</t>
    <phoneticPr fontId="23"/>
  </si>
  <si>
    <t>KG-06</t>
    <phoneticPr fontId="23"/>
  </si>
  <si>
    <t>OA-01</t>
    <phoneticPr fontId="23"/>
  </si>
  <si>
    <t>OA-02</t>
    <phoneticPr fontId="23"/>
  </si>
  <si>
    <t>OA-03</t>
    <phoneticPr fontId="23"/>
  </si>
  <si>
    <t>OA-04</t>
    <phoneticPr fontId="23"/>
  </si>
  <si>
    <t>OA-05</t>
    <phoneticPr fontId="23"/>
  </si>
  <si>
    <t>OA-06</t>
    <phoneticPr fontId="23"/>
  </si>
  <si>
    <t>OA-07</t>
    <phoneticPr fontId="23"/>
  </si>
  <si>
    <t>OB-01</t>
    <phoneticPr fontId="23"/>
  </si>
  <si>
    <t>OB-02</t>
    <phoneticPr fontId="23"/>
  </si>
  <si>
    <t>OB-03</t>
    <phoneticPr fontId="23"/>
  </si>
  <si>
    <t>OB-04</t>
    <phoneticPr fontId="23"/>
  </si>
  <si>
    <t>OB-05</t>
    <phoneticPr fontId="23"/>
  </si>
  <si>
    <t>OB-06</t>
    <phoneticPr fontId="23"/>
  </si>
  <si>
    <t>OB-07</t>
    <phoneticPr fontId="23"/>
  </si>
  <si>
    <t>OC-01</t>
    <phoneticPr fontId="23"/>
  </si>
  <si>
    <t>OC-02</t>
    <phoneticPr fontId="23"/>
  </si>
  <si>
    <t>OC-03</t>
    <phoneticPr fontId="23"/>
  </si>
  <si>
    <t>OC-04</t>
    <phoneticPr fontId="23"/>
  </si>
  <si>
    <t>OC-05</t>
    <phoneticPr fontId="23"/>
  </si>
  <si>
    <t>OD-01</t>
    <phoneticPr fontId="23"/>
  </si>
  <si>
    <t>OD-02</t>
    <phoneticPr fontId="23"/>
  </si>
  <si>
    <t>OD-03</t>
    <phoneticPr fontId="23"/>
  </si>
  <si>
    <t>OE-01</t>
    <phoneticPr fontId="23"/>
  </si>
  <si>
    <t>OE-02</t>
    <phoneticPr fontId="23"/>
  </si>
  <si>
    <t>OE-03</t>
    <phoneticPr fontId="23"/>
  </si>
  <si>
    <t>OE-04</t>
    <phoneticPr fontId="23"/>
  </si>
  <si>
    <t>OE-05</t>
    <phoneticPr fontId="23"/>
  </si>
  <si>
    <t>OF-01</t>
    <phoneticPr fontId="23"/>
  </si>
  <si>
    <t>OF-02</t>
    <phoneticPr fontId="23"/>
  </si>
  <si>
    <t>OF-03</t>
    <phoneticPr fontId="23"/>
  </si>
  <si>
    <t>OF-04</t>
    <phoneticPr fontId="23"/>
  </si>
  <si>
    <t>OF-05</t>
    <phoneticPr fontId="23"/>
  </si>
  <si>
    <t>OF-06</t>
    <phoneticPr fontId="23"/>
  </si>
  <si>
    <t>OF-07</t>
    <phoneticPr fontId="23"/>
  </si>
  <si>
    <t>OG-01</t>
    <phoneticPr fontId="23"/>
  </si>
  <si>
    <t>OG-02</t>
    <phoneticPr fontId="23"/>
  </si>
  <si>
    <t>PA-01</t>
    <phoneticPr fontId="23"/>
  </si>
  <si>
    <t>PA-02</t>
    <phoneticPr fontId="23"/>
  </si>
  <si>
    <t>PA-03</t>
    <phoneticPr fontId="23"/>
  </si>
  <si>
    <t>PA-04</t>
    <phoneticPr fontId="23"/>
  </si>
  <si>
    <t>PA-05</t>
    <phoneticPr fontId="23"/>
  </si>
  <si>
    <t>PB-01</t>
    <phoneticPr fontId="23"/>
  </si>
  <si>
    <t>PB-02</t>
    <phoneticPr fontId="23"/>
  </si>
  <si>
    <t>PB-03</t>
    <phoneticPr fontId="23"/>
  </si>
  <si>
    <t>PB-04</t>
    <phoneticPr fontId="23"/>
  </si>
  <si>
    <t>PB-05</t>
    <phoneticPr fontId="23"/>
  </si>
  <si>
    <t>PB-06</t>
    <phoneticPr fontId="23"/>
  </si>
  <si>
    <t>PB-07</t>
    <phoneticPr fontId="23"/>
  </si>
  <si>
    <t>PB-08</t>
    <phoneticPr fontId="23"/>
  </si>
  <si>
    <t>PB-09</t>
    <phoneticPr fontId="23"/>
  </si>
  <si>
    <t>PB-10</t>
    <phoneticPr fontId="23"/>
  </si>
  <si>
    <t>PC-01</t>
    <phoneticPr fontId="23"/>
  </si>
  <si>
    <t>PC-02</t>
    <phoneticPr fontId="23"/>
  </si>
  <si>
    <t>PC-03</t>
    <phoneticPr fontId="23"/>
  </si>
  <si>
    <t>PD-01</t>
    <phoneticPr fontId="23"/>
  </si>
  <si>
    <t>QA-01</t>
    <phoneticPr fontId="23"/>
  </si>
  <si>
    <t>QA-02</t>
    <phoneticPr fontId="23"/>
  </si>
  <si>
    <t>QA-03</t>
    <phoneticPr fontId="23"/>
  </si>
  <si>
    <t>QA-04</t>
    <phoneticPr fontId="23"/>
  </si>
  <si>
    <t>QA-05</t>
    <phoneticPr fontId="23"/>
  </si>
  <si>
    <t>QB-01</t>
    <phoneticPr fontId="23"/>
  </si>
  <si>
    <t>QB-02</t>
    <phoneticPr fontId="23"/>
  </si>
  <si>
    <t>QB-03</t>
    <phoneticPr fontId="23"/>
  </si>
  <si>
    <t>QB-04</t>
    <phoneticPr fontId="23"/>
  </si>
  <si>
    <t>QB-05</t>
    <phoneticPr fontId="23"/>
  </si>
  <si>
    <t>RA-02</t>
    <phoneticPr fontId="23"/>
  </si>
  <si>
    <t>RA-03</t>
    <phoneticPr fontId="23"/>
  </si>
  <si>
    <t>RB-01</t>
    <phoneticPr fontId="23"/>
  </si>
  <si>
    <t>RB-02</t>
    <phoneticPr fontId="23"/>
  </si>
  <si>
    <t>RB-03</t>
    <phoneticPr fontId="23"/>
  </si>
  <si>
    <t>RB-04</t>
    <phoneticPr fontId="23"/>
  </si>
  <si>
    <t>RB-05</t>
    <phoneticPr fontId="23"/>
  </si>
  <si>
    <t>RB-06</t>
    <phoneticPr fontId="23"/>
  </si>
  <si>
    <t>PA-06</t>
    <phoneticPr fontId="23"/>
  </si>
  <si>
    <t>PA-08</t>
    <phoneticPr fontId="23"/>
  </si>
  <si>
    <t>PD-02</t>
    <phoneticPr fontId="23"/>
  </si>
  <si>
    <t>PD-03</t>
    <phoneticPr fontId="23"/>
  </si>
  <si>
    <t>PD-04</t>
    <phoneticPr fontId="23"/>
  </si>
  <si>
    <t>PD-05</t>
    <phoneticPr fontId="23"/>
  </si>
  <si>
    <t>QC-01</t>
    <phoneticPr fontId="23"/>
  </si>
  <si>
    <t>QC-02</t>
    <phoneticPr fontId="23"/>
  </si>
  <si>
    <t>QC-03</t>
    <phoneticPr fontId="23"/>
  </si>
  <si>
    <t>QC-04</t>
    <phoneticPr fontId="23"/>
  </si>
  <si>
    <t>QC-05</t>
    <phoneticPr fontId="23"/>
  </si>
  <si>
    <t>松木1</t>
    <rPh sb="0" eb="2">
      <t>マツキ</t>
    </rPh>
    <phoneticPr fontId="23"/>
  </si>
  <si>
    <t>松木3</t>
    <rPh sb="0" eb="2">
      <t>マツキ</t>
    </rPh>
    <phoneticPr fontId="23"/>
  </si>
  <si>
    <t>道善1</t>
    <rPh sb="0" eb="1">
      <t>ミチ</t>
    </rPh>
    <rPh sb="1" eb="2">
      <t>ゼン</t>
    </rPh>
    <phoneticPr fontId="23"/>
  </si>
  <si>
    <t>道善2</t>
    <rPh sb="0" eb="1">
      <t>ミチ</t>
    </rPh>
    <rPh sb="1" eb="2">
      <t>ゼン</t>
    </rPh>
    <phoneticPr fontId="23"/>
  </si>
  <si>
    <t>QC-06</t>
    <phoneticPr fontId="23"/>
  </si>
  <si>
    <t>道善3</t>
    <rPh sb="0" eb="1">
      <t>ミチ</t>
    </rPh>
    <rPh sb="1" eb="2">
      <t>ゼン</t>
    </rPh>
    <phoneticPr fontId="23"/>
  </si>
  <si>
    <t>白水ヶ丘1</t>
    <rPh sb="0" eb="4">
      <t>シロウズガオカ</t>
    </rPh>
    <phoneticPr fontId="23"/>
  </si>
  <si>
    <t>白水ヶ丘2</t>
    <rPh sb="0" eb="4">
      <t>シロウズガオカ</t>
    </rPh>
    <phoneticPr fontId="23"/>
  </si>
  <si>
    <t>白水ヶ丘3</t>
    <rPh sb="0" eb="4">
      <t>シロウズガオカ</t>
    </rPh>
    <phoneticPr fontId="23"/>
  </si>
  <si>
    <t>白水ヶ丘4</t>
    <rPh sb="0" eb="4">
      <t>シロウズガオカ</t>
    </rPh>
    <phoneticPr fontId="23"/>
  </si>
  <si>
    <t>白水ヶ丘5</t>
    <rPh sb="0" eb="4">
      <t>シロウズガオカ</t>
    </rPh>
    <phoneticPr fontId="23"/>
  </si>
  <si>
    <t>白水ヶ丘6</t>
    <rPh sb="0" eb="4">
      <t>シロウズガオカ</t>
    </rPh>
    <phoneticPr fontId="23"/>
  </si>
  <si>
    <t>白水ヶ丘</t>
    <rPh sb="0" eb="2">
      <t>シロウズ</t>
    </rPh>
    <rPh sb="3" eb="4">
      <t>オカ</t>
    </rPh>
    <phoneticPr fontId="23"/>
  </si>
  <si>
    <t>大和・宝・光</t>
    <rPh sb="0" eb="2">
      <t>ヤマト</t>
    </rPh>
    <rPh sb="3" eb="4">
      <t>タカラ</t>
    </rPh>
    <rPh sb="5" eb="6">
      <t>ヒカリ</t>
    </rPh>
    <phoneticPr fontId="23"/>
  </si>
  <si>
    <t>桜ヶ丘・日の出</t>
    <rPh sb="0" eb="3">
      <t>サクラガオカ</t>
    </rPh>
    <rPh sb="4" eb="5">
      <t>ヒ</t>
    </rPh>
    <phoneticPr fontId="23"/>
  </si>
  <si>
    <t>千歳・春日原北・東</t>
    <rPh sb="0" eb="2">
      <t>チトセ</t>
    </rPh>
    <rPh sb="3" eb="5">
      <t>カスガ</t>
    </rPh>
    <rPh sb="5" eb="6">
      <t>ハラ</t>
    </rPh>
    <rPh sb="6" eb="7">
      <t>キタ</t>
    </rPh>
    <rPh sb="8" eb="9">
      <t>ヒガシ</t>
    </rPh>
    <phoneticPr fontId="23"/>
  </si>
  <si>
    <t>春日原南・原・春日P</t>
    <rPh sb="0" eb="3">
      <t>カスガバル</t>
    </rPh>
    <rPh sb="3" eb="4">
      <t>ミナミ</t>
    </rPh>
    <rPh sb="5" eb="6">
      <t>ハラ</t>
    </rPh>
    <rPh sb="7" eb="9">
      <t>カスガ</t>
    </rPh>
    <phoneticPr fontId="23"/>
  </si>
  <si>
    <t>弥生・小倉</t>
    <rPh sb="0" eb="2">
      <t>ヤヨイ</t>
    </rPh>
    <rPh sb="3" eb="5">
      <t>コクラ</t>
    </rPh>
    <phoneticPr fontId="23"/>
  </si>
  <si>
    <t>大谷・昇・紅葉ヶ丘西</t>
    <rPh sb="0" eb="2">
      <t>オオタニ</t>
    </rPh>
    <rPh sb="3" eb="4">
      <t>ノボ</t>
    </rPh>
    <rPh sb="5" eb="6">
      <t>ベニ</t>
    </rPh>
    <rPh sb="6" eb="7">
      <t>ハ</t>
    </rPh>
    <rPh sb="8" eb="9">
      <t>オカ</t>
    </rPh>
    <rPh sb="9" eb="10">
      <t>ニシ</t>
    </rPh>
    <phoneticPr fontId="23"/>
  </si>
  <si>
    <t>ちくし台・春日</t>
    <rPh sb="3" eb="4">
      <t>ダイ</t>
    </rPh>
    <rPh sb="5" eb="7">
      <t>カスガ</t>
    </rPh>
    <phoneticPr fontId="23"/>
  </si>
  <si>
    <t>惣利・平田台</t>
    <rPh sb="0" eb="2">
      <t>ソウリ</t>
    </rPh>
    <rPh sb="3" eb="6">
      <t>ヒラタダイ</t>
    </rPh>
    <phoneticPr fontId="23"/>
  </si>
  <si>
    <t>紅葉ヶ丘東・大土居</t>
    <rPh sb="0" eb="1">
      <t>ベニ</t>
    </rPh>
    <rPh sb="1" eb="2">
      <t>ハ</t>
    </rPh>
    <rPh sb="3" eb="4">
      <t>オカ</t>
    </rPh>
    <rPh sb="4" eb="5">
      <t>ヒガシ</t>
    </rPh>
    <rPh sb="6" eb="7">
      <t>オオ</t>
    </rPh>
    <rPh sb="7" eb="9">
      <t>ドイ</t>
    </rPh>
    <phoneticPr fontId="23"/>
  </si>
  <si>
    <t>松ヶ丘・星見</t>
    <rPh sb="0" eb="1">
      <t>マツ</t>
    </rPh>
    <rPh sb="2" eb="3">
      <t>オカ</t>
    </rPh>
    <rPh sb="4" eb="5">
      <t>ホシ</t>
    </rPh>
    <rPh sb="5" eb="6">
      <t>ミ</t>
    </rPh>
    <phoneticPr fontId="23"/>
  </si>
  <si>
    <t>OD-04①</t>
    <phoneticPr fontId="23"/>
  </si>
  <si>
    <t>OD-04②</t>
    <phoneticPr fontId="23"/>
  </si>
  <si>
    <t>OD-05</t>
    <phoneticPr fontId="23"/>
  </si>
  <si>
    <t>OD-06</t>
    <phoneticPr fontId="23"/>
  </si>
  <si>
    <t>OD-07</t>
    <phoneticPr fontId="23"/>
  </si>
  <si>
    <t>OG-04</t>
    <phoneticPr fontId="23"/>
  </si>
  <si>
    <t>OG-05</t>
    <phoneticPr fontId="23"/>
  </si>
  <si>
    <t>OG-06</t>
    <phoneticPr fontId="23"/>
  </si>
  <si>
    <t>OH-01</t>
    <phoneticPr fontId="23"/>
  </si>
  <si>
    <t>OH-02</t>
    <phoneticPr fontId="23"/>
  </si>
  <si>
    <t>OH-03</t>
    <phoneticPr fontId="23"/>
  </si>
  <si>
    <t>OH-04</t>
    <phoneticPr fontId="23"/>
  </si>
  <si>
    <t>OI-01</t>
    <phoneticPr fontId="23"/>
  </si>
  <si>
    <t>OI-02</t>
    <phoneticPr fontId="23"/>
  </si>
  <si>
    <t>OI-03</t>
    <phoneticPr fontId="23"/>
  </si>
  <si>
    <t>OI-04</t>
  </si>
  <si>
    <t>OI-05</t>
  </si>
  <si>
    <t>OI-06</t>
  </si>
  <si>
    <t>OI-07</t>
  </si>
  <si>
    <t>仲畑・山田</t>
    <rPh sb="0" eb="2">
      <t>ナカハタ</t>
    </rPh>
    <rPh sb="3" eb="5">
      <t>ヤマダ</t>
    </rPh>
    <phoneticPr fontId="23"/>
  </si>
  <si>
    <t>筒井・雑餉隈・栄</t>
    <rPh sb="0" eb="2">
      <t>ツツイ</t>
    </rPh>
    <rPh sb="3" eb="6">
      <t>ザッショノクマ</t>
    </rPh>
    <rPh sb="7" eb="8">
      <t>サカエ</t>
    </rPh>
    <phoneticPr fontId="23"/>
  </si>
  <si>
    <t>錦・曙・瑞穂</t>
    <rPh sb="0" eb="1">
      <t>ニシキ</t>
    </rPh>
    <rPh sb="2" eb="3">
      <t>アケボノ</t>
    </rPh>
    <rPh sb="4" eb="6">
      <t>ミズホ</t>
    </rPh>
    <phoneticPr fontId="23"/>
  </si>
  <si>
    <t>瓦田・白木原</t>
    <rPh sb="0" eb="2">
      <t>カワラダ</t>
    </rPh>
    <rPh sb="3" eb="6">
      <t>シラキバル</t>
    </rPh>
    <phoneticPr fontId="23"/>
  </si>
  <si>
    <t>東大利・下大利D</t>
    <rPh sb="0" eb="1">
      <t>ヒガシ</t>
    </rPh>
    <rPh sb="1" eb="2">
      <t>オオ</t>
    </rPh>
    <rPh sb="2" eb="3">
      <t>リ</t>
    </rPh>
    <rPh sb="4" eb="7">
      <t>シモオオリ</t>
    </rPh>
    <phoneticPr fontId="23"/>
  </si>
  <si>
    <t>中央・下大利</t>
    <rPh sb="0" eb="2">
      <t>チュウオウ</t>
    </rPh>
    <rPh sb="3" eb="6">
      <t>シモオオリ</t>
    </rPh>
    <phoneticPr fontId="23"/>
  </si>
  <si>
    <t>上大利・南大利</t>
    <rPh sb="0" eb="1">
      <t>ウエ</t>
    </rPh>
    <rPh sb="1" eb="2">
      <t>オオ</t>
    </rPh>
    <rPh sb="2" eb="3">
      <t>リ</t>
    </rPh>
    <rPh sb="4" eb="5">
      <t>ミナミ</t>
    </rPh>
    <rPh sb="5" eb="6">
      <t>オオ</t>
    </rPh>
    <rPh sb="6" eb="7">
      <t>リ</t>
    </rPh>
    <phoneticPr fontId="23"/>
  </si>
  <si>
    <t>若草・月の浦</t>
    <rPh sb="0" eb="2">
      <t>ワカクサ</t>
    </rPh>
    <rPh sb="3" eb="4">
      <t>ツキ</t>
    </rPh>
    <rPh sb="5" eb="6">
      <t>ウラ</t>
    </rPh>
    <phoneticPr fontId="23"/>
  </si>
  <si>
    <t>旭・南ヶ丘・紫台</t>
    <rPh sb="0" eb="1">
      <t>アサヒ</t>
    </rPh>
    <rPh sb="2" eb="5">
      <t>ミナミガオカ</t>
    </rPh>
    <rPh sb="6" eb="7">
      <t>ムラサキ</t>
    </rPh>
    <rPh sb="7" eb="8">
      <t>ダイ</t>
    </rPh>
    <phoneticPr fontId="23"/>
  </si>
  <si>
    <t>小倉東・若葉台西・東</t>
    <rPh sb="0" eb="2">
      <t>コクラ</t>
    </rPh>
    <rPh sb="2" eb="3">
      <t>ヒガシ</t>
    </rPh>
    <rPh sb="4" eb="7">
      <t>ワカバダイ</t>
    </rPh>
    <rPh sb="7" eb="8">
      <t>ニシ</t>
    </rPh>
    <rPh sb="9" eb="10">
      <t>ヒガシ</t>
    </rPh>
    <phoneticPr fontId="23"/>
  </si>
  <si>
    <t>RC-01</t>
    <phoneticPr fontId="23"/>
  </si>
  <si>
    <t>RC-02</t>
    <phoneticPr fontId="23"/>
  </si>
  <si>
    <t>RC-03</t>
    <phoneticPr fontId="23"/>
  </si>
  <si>
    <t>今光・中原</t>
    <rPh sb="0" eb="2">
      <t>イマミツ</t>
    </rPh>
    <rPh sb="3" eb="5">
      <t>ナカハラ</t>
    </rPh>
    <phoneticPr fontId="23"/>
  </si>
  <si>
    <t>片縄</t>
    <rPh sb="0" eb="1">
      <t>カタ</t>
    </rPh>
    <rPh sb="1" eb="2">
      <t>ナワ</t>
    </rPh>
    <phoneticPr fontId="23"/>
  </si>
  <si>
    <t>松木・五郎丸・道善</t>
    <rPh sb="0" eb="2">
      <t>マツキ</t>
    </rPh>
    <rPh sb="3" eb="6">
      <t>ゴロウマル</t>
    </rPh>
    <rPh sb="7" eb="8">
      <t>ドウ</t>
    </rPh>
    <rPh sb="8" eb="9">
      <t>ゼン</t>
    </rPh>
    <phoneticPr fontId="23"/>
  </si>
  <si>
    <t>通古賀・都府楼南</t>
    <rPh sb="0" eb="1">
      <t>トオリ</t>
    </rPh>
    <rPh sb="1" eb="3">
      <t>コガ</t>
    </rPh>
    <rPh sb="4" eb="7">
      <t>トフロウ</t>
    </rPh>
    <rPh sb="7" eb="8">
      <t>ミナミ</t>
    </rPh>
    <phoneticPr fontId="23"/>
  </si>
  <si>
    <t>向佐野・青葉台</t>
    <rPh sb="0" eb="3">
      <t>ムカイザノ</t>
    </rPh>
    <rPh sb="1" eb="3">
      <t>サノ</t>
    </rPh>
    <rPh sb="4" eb="6">
      <t>アオバ</t>
    </rPh>
    <rPh sb="6" eb="7">
      <t>ダイ</t>
    </rPh>
    <phoneticPr fontId="23"/>
  </si>
  <si>
    <t>大佐野</t>
    <rPh sb="0" eb="2">
      <t>オオサ</t>
    </rPh>
    <rPh sb="2" eb="3">
      <t>ノ</t>
    </rPh>
    <phoneticPr fontId="23"/>
  </si>
  <si>
    <t>PB-11</t>
    <phoneticPr fontId="23"/>
  </si>
  <si>
    <t>PE-01</t>
    <phoneticPr fontId="23"/>
  </si>
  <si>
    <t>PE-02</t>
    <phoneticPr fontId="23"/>
  </si>
  <si>
    <t>PE-03</t>
    <phoneticPr fontId="23"/>
  </si>
  <si>
    <t>PE-04</t>
    <phoneticPr fontId="23"/>
  </si>
  <si>
    <t>PE-05</t>
    <phoneticPr fontId="23"/>
  </si>
  <si>
    <t>PF-01</t>
    <phoneticPr fontId="23"/>
  </si>
  <si>
    <t>PF-02</t>
    <phoneticPr fontId="23"/>
  </si>
  <si>
    <t>PF-03</t>
    <phoneticPr fontId="23"/>
  </si>
  <si>
    <t>PF-04</t>
    <phoneticPr fontId="23"/>
  </si>
  <si>
    <t>PF-05</t>
    <phoneticPr fontId="23"/>
  </si>
  <si>
    <t>PF-06</t>
    <phoneticPr fontId="23"/>
  </si>
  <si>
    <t>二日市北</t>
    <rPh sb="0" eb="3">
      <t>フツカイチ</t>
    </rPh>
    <rPh sb="3" eb="4">
      <t>キタ</t>
    </rPh>
    <phoneticPr fontId="23"/>
  </si>
  <si>
    <t>紫・二日市中央</t>
    <rPh sb="0" eb="1">
      <t>ムラサキ</t>
    </rPh>
    <rPh sb="2" eb="5">
      <t>フツカイチ</t>
    </rPh>
    <rPh sb="5" eb="7">
      <t>チュウオウ</t>
    </rPh>
    <phoneticPr fontId="23"/>
  </si>
  <si>
    <t>駅前通・光ヶ丘</t>
    <rPh sb="0" eb="2">
      <t>エキマエ</t>
    </rPh>
    <rPh sb="2" eb="3">
      <t>トオ</t>
    </rPh>
    <rPh sb="4" eb="7">
      <t>ヒカリガオカ</t>
    </rPh>
    <phoneticPr fontId="23"/>
  </si>
  <si>
    <t>美しが丘北・南</t>
    <rPh sb="0" eb="1">
      <t>ウツク</t>
    </rPh>
    <rPh sb="3" eb="4">
      <t>オカ</t>
    </rPh>
    <rPh sb="4" eb="5">
      <t>キタ</t>
    </rPh>
    <rPh sb="6" eb="7">
      <t>ミナミ</t>
    </rPh>
    <phoneticPr fontId="23"/>
  </si>
  <si>
    <t>QA-06</t>
    <phoneticPr fontId="23"/>
  </si>
  <si>
    <t>QA-07</t>
    <phoneticPr fontId="23"/>
  </si>
  <si>
    <t>QA-08</t>
    <phoneticPr fontId="23"/>
  </si>
  <si>
    <t>QA-09</t>
    <phoneticPr fontId="23"/>
  </si>
  <si>
    <t>QA-10</t>
    <phoneticPr fontId="23"/>
  </si>
  <si>
    <t>杜の宮1・2</t>
    <rPh sb="0" eb="1">
      <t>モリ</t>
    </rPh>
    <rPh sb="2" eb="3">
      <t>ミヤ</t>
    </rPh>
    <phoneticPr fontId="20"/>
  </si>
  <si>
    <t>杜の宮3・4</t>
    <rPh sb="0" eb="1">
      <t>モリ</t>
    </rPh>
    <rPh sb="2" eb="3">
      <t>ミヤ</t>
    </rPh>
    <phoneticPr fontId="20"/>
  </si>
  <si>
    <t>KD-08</t>
    <phoneticPr fontId="23"/>
  </si>
  <si>
    <t>OG-03</t>
    <phoneticPr fontId="23"/>
  </si>
  <si>
    <t>西福間3・4</t>
    <rPh sb="0" eb="1">
      <t>ニシ</t>
    </rPh>
    <rPh sb="1" eb="3">
      <t>フクマ</t>
    </rPh>
    <phoneticPr fontId="20"/>
  </si>
  <si>
    <t>西福間5</t>
    <rPh sb="0" eb="1">
      <t>ニシ</t>
    </rPh>
    <rPh sb="1" eb="3">
      <t>フクマ</t>
    </rPh>
    <phoneticPr fontId="20"/>
  </si>
  <si>
    <t>五郎丸1</t>
    <rPh sb="0" eb="3">
      <t>ゴロウマル</t>
    </rPh>
    <phoneticPr fontId="23"/>
  </si>
  <si>
    <t>横手3①　1～20</t>
    <rPh sb="0" eb="2">
      <t>ヨコテ</t>
    </rPh>
    <phoneticPr fontId="1"/>
  </si>
  <si>
    <t>横手3②　21～43</t>
    <rPh sb="0" eb="2">
      <t>ヨコテ</t>
    </rPh>
    <phoneticPr fontId="1"/>
  </si>
  <si>
    <t>花見東5</t>
    <rPh sb="0" eb="3">
      <t>ハナミヒガシ</t>
    </rPh>
    <phoneticPr fontId="20"/>
  </si>
  <si>
    <t>花見東6</t>
    <rPh sb="0" eb="2">
      <t>ハナミ</t>
    </rPh>
    <rPh sb="2" eb="3">
      <t>ヒガシ</t>
    </rPh>
    <phoneticPr fontId="20"/>
  </si>
  <si>
    <t>日蒔野1</t>
    <rPh sb="0" eb="1">
      <t>ヒ</t>
    </rPh>
    <rPh sb="1" eb="2">
      <t>マ</t>
    </rPh>
    <rPh sb="2" eb="3">
      <t>ノ</t>
    </rPh>
    <phoneticPr fontId="20"/>
  </si>
  <si>
    <t>日蒔野2・3</t>
    <rPh sb="0" eb="1">
      <t>ヒ</t>
    </rPh>
    <rPh sb="1" eb="2">
      <t>マ</t>
    </rPh>
    <rPh sb="2" eb="3">
      <t>ノ</t>
    </rPh>
    <phoneticPr fontId="20"/>
  </si>
  <si>
    <t>日蒔野4・5</t>
    <rPh sb="0" eb="1">
      <t>ヒ</t>
    </rPh>
    <rPh sb="1" eb="2">
      <t>マ</t>
    </rPh>
    <rPh sb="2" eb="3">
      <t>ノ</t>
    </rPh>
    <phoneticPr fontId="20"/>
  </si>
  <si>
    <t>日蒔野6</t>
    <rPh sb="0" eb="1">
      <t>ヒ</t>
    </rPh>
    <rPh sb="1" eb="2">
      <t>マ</t>
    </rPh>
    <rPh sb="2" eb="3">
      <t>ノ</t>
    </rPh>
    <phoneticPr fontId="20"/>
  </si>
  <si>
    <t>井尻1①</t>
    <rPh sb="0" eb="2">
      <t>イジリ</t>
    </rPh>
    <phoneticPr fontId="1"/>
  </si>
  <si>
    <t>井尻1②　</t>
    <rPh sb="0" eb="2">
      <t>イジリ</t>
    </rPh>
    <phoneticPr fontId="1"/>
  </si>
  <si>
    <t>井尻1③　</t>
    <rPh sb="0" eb="2">
      <t>イジリ</t>
    </rPh>
    <phoneticPr fontId="1"/>
  </si>
  <si>
    <t>井尻2①</t>
    <rPh sb="0" eb="2">
      <t>イジリ</t>
    </rPh>
    <phoneticPr fontId="1"/>
  </si>
  <si>
    <t>井尻2②</t>
    <rPh sb="0" eb="2">
      <t>イジリ</t>
    </rPh>
    <phoneticPr fontId="1"/>
  </si>
  <si>
    <t>井尻2③</t>
    <rPh sb="0" eb="2">
      <t>イジリ</t>
    </rPh>
    <phoneticPr fontId="1"/>
  </si>
  <si>
    <t>井尻2④</t>
    <rPh sb="0" eb="2">
      <t>イジリ</t>
    </rPh>
    <phoneticPr fontId="1"/>
  </si>
  <si>
    <t>井尻3①　</t>
    <rPh sb="0" eb="2">
      <t>イジリ</t>
    </rPh>
    <phoneticPr fontId="1"/>
  </si>
  <si>
    <t>井尻3②</t>
    <rPh sb="0" eb="2">
      <t>イジリ</t>
    </rPh>
    <phoneticPr fontId="1"/>
  </si>
  <si>
    <t>井尻4①</t>
    <rPh sb="0" eb="2">
      <t>イジリ</t>
    </rPh>
    <phoneticPr fontId="1"/>
  </si>
  <si>
    <t>井尻4②</t>
    <rPh sb="0" eb="2">
      <t>イジリ</t>
    </rPh>
    <phoneticPr fontId="1"/>
  </si>
  <si>
    <t>井尻4③</t>
    <rPh sb="0" eb="2">
      <t>イジリ</t>
    </rPh>
    <phoneticPr fontId="1"/>
  </si>
  <si>
    <t>井尻5①</t>
    <rPh sb="0" eb="2">
      <t>イジリ</t>
    </rPh>
    <phoneticPr fontId="1"/>
  </si>
  <si>
    <t>井尻5②</t>
    <rPh sb="0" eb="2">
      <t>イジリ</t>
    </rPh>
    <phoneticPr fontId="1"/>
  </si>
  <si>
    <t>KH-01</t>
    <phoneticPr fontId="23"/>
  </si>
  <si>
    <t>KH-02</t>
    <phoneticPr fontId="23"/>
  </si>
  <si>
    <t>KH-03</t>
    <phoneticPr fontId="23"/>
  </si>
  <si>
    <t>KH-04</t>
    <phoneticPr fontId="23"/>
  </si>
  <si>
    <t>KH-05</t>
    <phoneticPr fontId="23"/>
  </si>
  <si>
    <t>KH-06</t>
    <phoneticPr fontId="23"/>
  </si>
  <si>
    <t>KH-07</t>
    <phoneticPr fontId="23"/>
  </si>
  <si>
    <t>KH-08</t>
    <phoneticPr fontId="23"/>
  </si>
  <si>
    <t>KI-01</t>
    <phoneticPr fontId="23"/>
  </si>
  <si>
    <t>KI-02</t>
    <phoneticPr fontId="23"/>
  </si>
  <si>
    <t>KI-03</t>
    <phoneticPr fontId="23"/>
  </si>
  <si>
    <t>KI-04</t>
    <phoneticPr fontId="23"/>
  </si>
  <si>
    <t>KI-05</t>
    <phoneticPr fontId="23"/>
  </si>
  <si>
    <t>KI-06</t>
    <phoneticPr fontId="23"/>
  </si>
  <si>
    <t>KJ-01</t>
    <phoneticPr fontId="23"/>
  </si>
  <si>
    <t>KJ-02</t>
    <phoneticPr fontId="23"/>
  </si>
  <si>
    <t>KJ-03</t>
    <phoneticPr fontId="23"/>
  </si>
  <si>
    <t>KJ-04</t>
    <phoneticPr fontId="23"/>
  </si>
  <si>
    <t>KK-01</t>
    <phoneticPr fontId="23"/>
  </si>
  <si>
    <t>KK-02</t>
    <phoneticPr fontId="23"/>
  </si>
  <si>
    <t>KK-03</t>
    <phoneticPr fontId="23"/>
  </si>
  <si>
    <t>KK-04</t>
    <phoneticPr fontId="23"/>
  </si>
  <si>
    <t>KK-05</t>
    <phoneticPr fontId="23"/>
  </si>
  <si>
    <t>KL-01</t>
    <phoneticPr fontId="23"/>
  </si>
  <si>
    <t>KL-02</t>
    <phoneticPr fontId="23"/>
  </si>
  <si>
    <t>KL-03</t>
    <phoneticPr fontId="23"/>
  </si>
  <si>
    <t>KM-01</t>
    <phoneticPr fontId="23"/>
  </si>
  <si>
    <t>KM-02</t>
    <phoneticPr fontId="23"/>
  </si>
  <si>
    <t>KM-03</t>
    <phoneticPr fontId="23"/>
  </si>
  <si>
    <t>KM-04</t>
    <phoneticPr fontId="23"/>
  </si>
  <si>
    <t>KM-05</t>
    <phoneticPr fontId="23"/>
  </si>
  <si>
    <t>KM-06</t>
    <phoneticPr fontId="23"/>
  </si>
  <si>
    <t>KA-01</t>
    <phoneticPr fontId="23"/>
  </si>
  <si>
    <t>RA-01</t>
    <phoneticPr fontId="23"/>
  </si>
  <si>
    <t>PA-07</t>
    <phoneticPr fontId="23"/>
  </si>
  <si>
    <t>花見東1</t>
    <rPh sb="0" eb="3">
      <t>ハナミヒガシ</t>
    </rPh>
    <phoneticPr fontId="20"/>
  </si>
  <si>
    <t>花見東2</t>
    <rPh sb="0" eb="2">
      <t>ハナミ</t>
    </rPh>
    <rPh sb="2" eb="3">
      <t>ヒガシ</t>
    </rPh>
    <phoneticPr fontId="20"/>
  </si>
  <si>
    <t>中央1・2</t>
    <rPh sb="0" eb="2">
      <t>チュウオウ</t>
    </rPh>
    <phoneticPr fontId="20"/>
  </si>
  <si>
    <t>MJ-2</t>
    <phoneticPr fontId="23"/>
  </si>
  <si>
    <t>MJ-3①</t>
    <phoneticPr fontId="23"/>
  </si>
  <si>
    <t>MJ-3②</t>
    <phoneticPr fontId="23"/>
  </si>
  <si>
    <t>横手2①</t>
    <rPh sb="0" eb="2">
      <t>ヨコテ</t>
    </rPh>
    <phoneticPr fontId="1"/>
  </si>
  <si>
    <t>横手2②</t>
    <rPh sb="0" eb="2">
      <t>ヨコテ</t>
    </rPh>
    <phoneticPr fontId="1"/>
  </si>
  <si>
    <t>三代西1・2</t>
    <rPh sb="0" eb="2">
      <t>ミシロ</t>
    </rPh>
    <rPh sb="2" eb="3">
      <t>ニシ</t>
    </rPh>
    <phoneticPr fontId="20"/>
  </si>
  <si>
    <t>※杉塚6・7削除</t>
    <rPh sb="1" eb="2">
      <t>スギ</t>
    </rPh>
    <rPh sb="2" eb="3">
      <t>ツカ</t>
    </rPh>
    <rPh sb="6" eb="8">
      <t>サクジョ</t>
    </rPh>
    <phoneticPr fontId="23"/>
  </si>
  <si>
    <t>（</t>
    <phoneticPr fontId="23"/>
  </si>
  <si>
    <t>MH-5③</t>
    <phoneticPr fontId="23"/>
  </si>
  <si>
    <t>井尻3③</t>
    <rPh sb="0" eb="2">
      <t>イジリ</t>
    </rPh>
    <phoneticPr fontId="1"/>
  </si>
  <si>
    <t>夜臼</t>
    <rPh sb="0" eb="2">
      <t>ユウス</t>
    </rPh>
    <phoneticPr fontId="20"/>
  </si>
  <si>
    <t>ME-1①</t>
    <phoneticPr fontId="23"/>
  </si>
  <si>
    <t>ME-1②</t>
    <phoneticPr fontId="23"/>
  </si>
  <si>
    <t>ME-2①</t>
    <phoneticPr fontId="23"/>
  </si>
  <si>
    <t>ME-2②</t>
    <phoneticPr fontId="23"/>
  </si>
  <si>
    <t>向野1①</t>
    <rPh sb="0" eb="2">
      <t>ムカイノ</t>
    </rPh>
    <phoneticPr fontId="18"/>
  </si>
  <si>
    <t>向野1②</t>
    <rPh sb="0" eb="2">
      <t>ムカイノ</t>
    </rPh>
    <phoneticPr fontId="18"/>
  </si>
  <si>
    <t>向野2①</t>
    <rPh sb="0" eb="2">
      <t>ムカイノ</t>
    </rPh>
    <phoneticPr fontId="18"/>
  </si>
  <si>
    <t>向野2②</t>
    <rPh sb="0" eb="2">
      <t>ムカイノ</t>
    </rPh>
    <phoneticPr fontId="18"/>
  </si>
  <si>
    <t>二日市西</t>
    <rPh sb="0" eb="3">
      <t>フツカイチ</t>
    </rPh>
    <rPh sb="3" eb="4">
      <t>ニシ</t>
    </rPh>
    <phoneticPr fontId="23"/>
  </si>
  <si>
    <t>向野</t>
    <rPh sb="0" eb="2">
      <t>ムカイノ</t>
    </rPh>
    <phoneticPr fontId="23"/>
  </si>
  <si>
    <t>※　向野1・2丁目　復刊</t>
    <rPh sb="2" eb="4">
      <t>ムカイノ</t>
    </rPh>
    <rPh sb="7" eb="9">
      <t>チョウメ</t>
    </rPh>
    <rPh sb="10" eb="12">
      <t>フッカン</t>
    </rPh>
    <phoneticPr fontId="23"/>
  </si>
  <si>
    <t>※須玖北1～9丁目　　休刊</t>
    <rPh sb="1" eb="3">
      <t>スグ</t>
    </rPh>
    <rPh sb="3" eb="4">
      <t>キタ</t>
    </rPh>
    <rPh sb="7" eb="9">
      <t>チョウメ</t>
    </rPh>
    <rPh sb="11" eb="13">
      <t>キュウカン</t>
    </rPh>
    <phoneticPr fontId="23"/>
  </si>
  <si>
    <t>※杉塚1・2・4丁目　　休刊</t>
    <rPh sb="1" eb="2">
      <t>スギ</t>
    </rPh>
    <rPh sb="2" eb="3">
      <t>ツカ</t>
    </rPh>
    <rPh sb="8" eb="10">
      <t>チョウメ</t>
    </rPh>
    <rPh sb="12" eb="14">
      <t>キュウカン</t>
    </rPh>
    <phoneticPr fontId="23"/>
  </si>
  <si>
    <t>（水）　～</t>
    <rPh sb="1" eb="2">
      <t>スイ</t>
    </rPh>
    <phoneticPr fontId="20"/>
  </si>
  <si>
    <t>（金）</t>
    <rPh sb="1" eb="2">
      <t>キン</t>
    </rPh>
    <phoneticPr fontId="23"/>
  </si>
  <si>
    <t>㈱毎日メディアサービス</t>
    <rPh sb="1" eb="3">
      <t>マイニチ</t>
    </rPh>
    <phoneticPr fontId="23"/>
  </si>
  <si>
    <t>二日市南・湯町</t>
    <rPh sb="0" eb="3">
      <t>フツカイチ</t>
    </rPh>
    <rPh sb="3" eb="4">
      <t>ミナミ</t>
    </rPh>
    <rPh sb="5" eb="6">
      <t>ユ</t>
    </rPh>
    <rPh sb="6" eb="7">
      <t>マチ</t>
    </rPh>
    <phoneticPr fontId="23"/>
  </si>
  <si>
    <t>宗像市　　　　　（44.657）</t>
    <rPh sb="0" eb="2">
      <t>ムナカタ</t>
    </rPh>
    <rPh sb="2" eb="3">
      <t>シ</t>
    </rPh>
    <phoneticPr fontId="20"/>
  </si>
  <si>
    <t>福津市　　　　　　（29,802）</t>
    <rPh sb="0" eb="1">
      <t>フク</t>
    </rPh>
    <rPh sb="1" eb="3">
      <t>ツシ</t>
    </rPh>
    <phoneticPr fontId="20"/>
  </si>
  <si>
    <t>古賀市　　　　　（25,622）</t>
    <rPh sb="0" eb="3">
      <t>コガシ</t>
    </rPh>
    <phoneticPr fontId="20"/>
  </si>
  <si>
    <t>新宮町　　　　　（13,665）</t>
    <rPh sb="0" eb="3">
      <t>シングウマチ</t>
    </rPh>
    <phoneticPr fontId="20"/>
  </si>
  <si>
    <t>福岡市外</t>
    <rPh sb="0" eb="2">
      <t>フクオカ</t>
    </rPh>
    <rPh sb="2" eb="4">
      <t>シガイ</t>
    </rPh>
    <phoneticPr fontId="23"/>
  </si>
  <si>
    <t>福岡市</t>
    <rPh sb="0" eb="3">
      <t>フクオカシ</t>
    </rPh>
    <phoneticPr fontId="23"/>
  </si>
  <si>
    <t>宗像市・福津市・古賀市・新宮町</t>
    <rPh sb="0" eb="3">
      <t>ムナカタシ</t>
    </rPh>
    <rPh sb="4" eb="7">
      <t>フクツシ</t>
    </rPh>
    <rPh sb="8" eb="11">
      <t>コガシ</t>
    </rPh>
    <rPh sb="12" eb="15">
      <t>シングウマチ</t>
    </rPh>
    <phoneticPr fontId="23"/>
  </si>
  <si>
    <t>B5/A4=3.80円　B4=4.00円　B3=5.00円　B2=8.80円　B1=11.00円</t>
    <rPh sb="10" eb="11">
      <t>エン</t>
    </rPh>
    <rPh sb="19" eb="20">
      <t>エン</t>
    </rPh>
    <rPh sb="28" eb="29">
      <t>エン</t>
    </rPh>
    <rPh sb="37" eb="38">
      <t>エン</t>
    </rPh>
    <rPh sb="47" eb="48">
      <t>エン</t>
    </rPh>
    <phoneticPr fontId="23"/>
  </si>
  <si>
    <t>B5/A4=4.80円　B4=5.00円　B3=6.00円　B2=8.80円　B1=11.00円</t>
    <rPh sb="10" eb="11">
      <t>エン</t>
    </rPh>
    <rPh sb="19" eb="20">
      <t>エン</t>
    </rPh>
    <rPh sb="28" eb="29">
      <t>エン</t>
    </rPh>
    <rPh sb="37" eb="38">
      <t>エン</t>
    </rPh>
    <rPh sb="47" eb="48">
      <t>エン</t>
    </rPh>
    <phoneticPr fontId="23"/>
  </si>
  <si>
    <t>※料金（消費税別）</t>
    <rPh sb="1" eb="3">
      <t>リョウキン</t>
    </rPh>
    <rPh sb="4" eb="7">
      <t>ショウヒゼイ</t>
    </rPh>
    <rPh sb="7" eb="8">
      <t>ベツ</t>
    </rPh>
    <phoneticPr fontId="23"/>
  </si>
  <si>
    <t>花鶴丘3　古賀</t>
    <rPh sb="0" eb="3">
      <t>カヅルガオカ</t>
    </rPh>
    <rPh sb="5" eb="7">
      <t>コガ</t>
    </rPh>
    <phoneticPr fontId="20"/>
  </si>
  <si>
    <t>舞の里5①</t>
    <rPh sb="0" eb="1">
      <t>マイ</t>
    </rPh>
    <rPh sb="2" eb="3">
      <t>サト</t>
    </rPh>
    <phoneticPr fontId="20"/>
  </si>
  <si>
    <t>舞の里5②</t>
    <rPh sb="0" eb="1">
      <t>マイ</t>
    </rPh>
    <rPh sb="2" eb="3">
      <t>サト</t>
    </rPh>
    <phoneticPr fontId="20"/>
  </si>
  <si>
    <t>FA-1</t>
  </si>
  <si>
    <t>FA-3</t>
  </si>
  <si>
    <t>FA-4</t>
  </si>
  <si>
    <t>FA-5</t>
  </si>
  <si>
    <t>FA-6</t>
  </si>
  <si>
    <t>FA-7</t>
  </si>
  <si>
    <t>FA-8</t>
  </si>
  <si>
    <t>FA-9</t>
  </si>
  <si>
    <t>FA-10</t>
  </si>
  <si>
    <t>FA-11</t>
  </si>
  <si>
    <t>FA-12</t>
  </si>
  <si>
    <t>FB-1</t>
  </si>
  <si>
    <t>FB-2</t>
  </si>
  <si>
    <t>FB-3</t>
  </si>
  <si>
    <t>FB-4</t>
  </si>
  <si>
    <t>FB-5</t>
  </si>
  <si>
    <t>FB-6</t>
  </si>
  <si>
    <t>FB-7</t>
  </si>
  <si>
    <t>FB-8</t>
  </si>
  <si>
    <t>FB-9</t>
  </si>
  <si>
    <t>FB-10</t>
  </si>
  <si>
    <t>FB-11</t>
  </si>
  <si>
    <t>FB-12</t>
  </si>
  <si>
    <t>FB-13</t>
  </si>
  <si>
    <t>FB-14</t>
  </si>
  <si>
    <t>FC-1</t>
  </si>
  <si>
    <t>FC-2</t>
  </si>
  <si>
    <t>FC-3</t>
  </si>
  <si>
    <t>FC-4</t>
  </si>
  <si>
    <t>FC-5</t>
  </si>
  <si>
    <t>FC-6</t>
  </si>
  <si>
    <t>FC-7</t>
  </si>
  <si>
    <t>GA-2</t>
  </si>
  <si>
    <t>GA-3</t>
  </si>
  <si>
    <t>GA-4</t>
  </si>
  <si>
    <t>GA-6</t>
  </si>
  <si>
    <t>GA-7</t>
  </si>
  <si>
    <t>GA-8</t>
  </si>
  <si>
    <t>GA-9</t>
  </si>
  <si>
    <t>GA-10</t>
  </si>
  <si>
    <t>GA-11</t>
  </si>
  <si>
    <t>GB-4</t>
    <phoneticPr fontId="20"/>
  </si>
  <si>
    <t>GB-5</t>
  </si>
  <si>
    <t>GB-10</t>
    <phoneticPr fontId="20"/>
  </si>
  <si>
    <t>GB-11</t>
    <phoneticPr fontId="20"/>
  </si>
  <si>
    <t>GB-12</t>
    <phoneticPr fontId="20"/>
  </si>
  <si>
    <t>GD-2</t>
  </si>
  <si>
    <t>GD-3</t>
  </si>
  <si>
    <t>GD-5</t>
  </si>
  <si>
    <t>GD-6</t>
  </si>
  <si>
    <t>GD-8</t>
  </si>
  <si>
    <t>GE-1</t>
  </si>
  <si>
    <t>GE-2</t>
  </si>
  <si>
    <t>GE-3</t>
  </si>
  <si>
    <t>GE-4</t>
  </si>
  <si>
    <t>GE-5</t>
  </si>
  <si>
    <t>GE-7</t>
  </si>
  <si>
    <t>GE-8</t>
  </si>
  <si>
    <t>GE-9</t>
  </si>
  <si>
    <t>GE-10</t>
  </si>
  <si>
    <t>GE-11</t>
  </si>
  <si>
    <t>SA-1</t>
  </si>
  <si>
    <t>SA-2</t>
  </si>
  <si>
    <t>SA-3</t>
  </si>
  <si>
    <t>SA-4</t>
  </si>
  <si>
    <t>SA-6</t>
  </si>
  <si>
    <t>SA-7</t>
  </si>
  <si>
    <t>SA-8</t>
  </si>
  <si>
    <t>SA-9</t>
  </si>
  <si>
    <t>SB-4</t>
  </si>
  <si>
    <t>SB-5</t>
  </si>
  <si>
    <t>SB-6</t>
  </si>
  <si>
    <t>SB-7</t>
  </si>
  <si>
    <t>SB-8</t>
  </si>
  <si>
    <t>SB-9</t>
  </si>
  <si>
    <t>SB-11</t>
  </si>
  <si>
    <t>SB-12</t>
  </si>
  <si>
    <t>SB-13</t>
  </si>
  <si>
    <t>2025/12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</si>
</sst>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#,##0_ "/>
    <numFmt numFmtId="177" formatCode="###,###&quot;枚&quot;"/>
    <numFmt numFmtId="178" formatCode="[$-411]ggge&quot;年&quot;m&quot;月&quot;d&quot;日&quot;;@"/>
    <numFmt numFmtId="179" formatCode="#,##0_);[Red]\(#,##0\)"/>
    <numFmt numFmtId="180" formatCode="#,##0_ ;[Red]\-#,##0\ "/>
    <numFmt numFmtId="181" formatCode="m&quot;月&quot;d&quot;日&quot;;@"/>
    <numFmt numFmtId="182" formatCode="0.0%"/>
    <numFmt numFmtId="183" formatCode="m/d;@"/>
    <numFmt numFmtId="184" formatCode="#,##0_);\(#,##0\)"/>
    <numFmt numFmtId="185" formatCode="yyyy&quot;年&quot;m&quot;月&quot;d&quot;日&quot;;@"/>
    <numFmt numFmtId="186" formatCode="0_ "/>
  </numFmts>
  <fonts count="60"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9"/>
      <name val="MS UI Gothic"/>
      <family val="3"/>
      <charset val="128"/>
    </font>
    <font>
      <sz val="6"/>
      <name val="明朝"/>
      <family val="1"/>
      <charset val="128"/>
    </font>
    <font>
      <b/>
      <sz val="12"/>
      <name val="MS UI Gothic"/>
      <family val="3"/>
      <charset val="128"/>
    </font>
    <font>
      <b/>
      <sz val="10"/>
      <name val="MS UI Gothic"/>
      <family val="3"/>
      <charset val="128"/>
    </font>
    <font>
      <b/>
      <sz val="9"/>
      <name val="MS UI Gothic"/>
      <family val="3"/>
      <charset val="128"/>
    </font>
    <font>
      <sz val="9"/>
      <name val="MS UI Gothic"/>
      <family val="3"/>
      <charset val="128"/>
    </font>
    <font>
      <sz val="10"/>
      <name val="MS UI Gothic"/>
      <family val="3"/>
      <charset val="128"/>
    </font>
    <font>
      <sz val="9"/>
      <color indexed="9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9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9"/>
      <color indexed="10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0"/>
      <color indexed="9"/>
      <name val="Meiryo UI"/>
      <family val="3"/>
      <charset val="128"/>
    </font>
    <font>
      <sz val="11"/>
      <color indexed="10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indexed="9"/>
      <name val="Meiryo UI"/>
      <family val="3"/>
      <charset val="128"/>
    </font>
    <font>
      <sz val="9"/>
      <color indexed="8"/>
      <name val="Meiryo UI"/>
      <family val="3"/>
      <charset val="128"/>
    </font>
    <font>
      <b/>
      <sz val="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10"/>
      <color indexed="10"/>
      <name val="Meiryo UI"/>
      <family val="3"/>
      <charset val="128"/>
    </font>
    <font>
      <sz val="11"/>
      <color rgb="FF0000FF"/>
      <name val="Meiryo UI"/>
      <family val="3"/>
      <charset val="128"/>
    </font>
    <font>
      <sz val="10"/>
      <color indexed="8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9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6" fillId="0" borderId="0"/>
  </cellStyleXfs>
  <cellXfs count="921">
    <xf numFmtId="0" fontId="0" fillId="0" borderId="0" xfId="0"/>
    <xf numFmtId="0" fontId="26" fillId="0" borderId="0" xfId="49" applyFont="1">
      <alignment vertical="center"/>
    </xf>
    <xf numFmtId="38" fontId="26" fillId="0" borderId="10" xfId="34" applyFont="1" applyBorder="1" applyAlignment="1">
      <alignment horizontal="right" vertical="center"/>
    </xf>
    <xf numFmtId="0" fontId="26" fillId="0" borderId="10" xfId="49" applyFont="1" applyBorder="1" applyAlignment="1">
      <alignment horizontal="left" vertical="center"/>
    </xf>
    <xf numFmtId="178" fontId="26" fillId="0" borderId="10" xfId="0" applyNumberFormat="1" applyFont="1" applyBorder="1" applyAlignment="1">
      <alignment horizontal="center" vertical="center" shrinkToFit="1"/>
    </xf>
    <xf numFmtId="0" fontId="27" fillId="0" borderId="10" xfId="49" applyFont="1" applyBorder="1" applyAlignment="1">
      <alignment horizontal="center" vertical="center"/>
    </xf>
    <xf numFmtId="0" fontId="27" fillId="0" borderId="10" xfId="49" applyFont="1" applyBorder="1">
      <alignment vertical="center"/>
    </xf>
    <xf numFmtId="0" fontId="27" fillId="0" borderId="0" xfId="49" applyFont="1">
      <alignment vertical="center"/>
    </xf>
    <xf numFmtId="0" fontId="28" fillId="0" borderId="11" xfId="49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49" applyFont="1" applyAlignment="1">
      <alignment horizontal="center" vertical="center"/>
    </xf>
    <xf numFmtId="0" fontId="28" fillId="0" borderId="0" xfId="49" applyFont="1" applyAlignment="1">
      <alignment horizontal="center" vertical="center"/>
    </xf>
    <xf numFmtId="0" fontId="27" fillId="0" borderId="0" xfId="49" applyFont="1" applyAlignment="1">
      <alignment horizontal="right" vertical="center"/>
    </xf>
    <xf numFmtId="0" fontId="27" fillId="24" borderId="12" xfId="49" applyFont="1" applyFill="1" applyBorder="1" applyAlignment="1">
      <alignment horizontal="center" vertical="center"/>
    </xf>
    <xf numFmtId="0" fontId="27" fillId="25" borderId="16" xfId="49" applyFont="1" applyFill="1" applyBorder="1" applyAlignment="1">
      <alignment horizontal="left" vertical="center"/>
    </xf>
    <xf numFmtId="0" fontId="27" fillId="0" borderId="16" xfId="49" applyFont="1" applyBorder="1">
      <alignment vertical="center"/>
    </xf>
    <xf numFmtId="0" fontId="27" fillId="0" borderId="17" xfId="49" applyFont="1" applyBorder="1">
      <alignment vertical="center"/>
    </xf>
    <xf numFmtId="176" fontId="27" fillId="0" borderId="0" xfId="49" applyNumberFormat="1" applyFont="1">
      <alignment vertical="center"/>
    </xf>
    <xf numFmtId="0" fontId="26" fillId="0" borderId="0" xfId="49" applyFont="1" applyAlignment="1">
      <alignment vertical="center" textRotation="255"/>
    </xf>
    <xf numFmtId="176" fontId="27" fillId="0" borderId="16" xfId="49" applyNumberFormat="1" applyFont="1" applyBorder="1">
      <alignment vertical="center"/>
    </xf>
    <xf numFmtId="0" fontId="22" fillId="0" borderId="0" xfId="49" applyFont="1" applyAlignment="1">
      <alignment horizontal="center" vertical="center"/>
    </xf>
    <xf numFmtId="38" fontId="27" fillId="0" borderId="16" xfId="49" applyNumberFormat="1" applyFont="1" applyBorder="1" applyAlignment="1">
      <alignment horizontal="right" vertical="center"/>
    </xf>
    <xf numFmtId="38" fontId="27" fillId="0" borderId="17" xfId="49" applyNumberFormat="1" applyFont="1" applyBorder="1" applyAlignment="1">
      <alignment horizontal="right" vertical="center"/>
    </xf>
    <xf numFmtId="0" fontId="26" fillId="0" borderId="25" xfId="49" applyFont="1" applyBorder="1" applyAlignment="1">
      <alignment vertical="center" textRotation="255"/>
    </xf>
    <xf numFmtId="0" fontId="22" fillId="0" borderId="0" xfId="0" applyFont="1" applyAlignment="1">
      <alignment horizontal="center" vertical="center"/>
    </xf>
    <xf numFmtId="176" fontId="27" fillId="0" borderId="21" xfId="49" applyNumberFormat="1" applyFont="1" applyBorder="1">
      <alignment vertical="center"/>
    </xf>
    <xf numFmtId="176" fontId="27" fillId="0" borderId="26" xfId="49" applyNumberFormat="1" applyFont="1" applyBorder="1">
      <alignment vertical="center"/>
    </xf>
    <xf numFmtId="176" fontId="27" fillId="0" borderId="23" xfId="49" applyNumberFormat="1" applyFont="1" applyBorder="1">
      <alignment vertical="center"/>
    </xf>
    <xf numFmtId="0" fontId="29" fillId="27" borderId="106" xfId="49" applyFont="1" applyFill="1" applyBorder="1" applyAlignment="1">
      <alignment horizontal="center" vertical="center"/>
    </xf>
    <xf numFmtId="176" fontId="27" fillId="0" borderId="80" xfId="49" applyNumberFormat="1" applyFont="1" applyBorder="1">
      <alignment vertical="center"/>
    </xf>
    <xf numFmtId="0" fontId="29" fillId="24" borderId="111" xfId="49" applyFont="1" applyFill="1" applyBorder="1" applyAlignment="1">
      <alignment horizontal="center" vertical="center"/>
    </xf>
    <xf numFmtId="0" fontId="29" fillId="27" borderId="111" xfId="49" applyFont="1" applyFill="1" applyBorder="1" applyAlignment="1">
      <alignment horizontal="center" vertical="center"/>
    </xf>
    <xf numFmtId="176" fontId="27" fillId="0" borderId="12" xfId="49" applyNumberFormat="1" applyFont="1" applyBorder="1">
      <alignment vertical="center"/>
    </xf>
    <xf numFmtId="176" fontId="27" fillId="0" borderId="66" xfId="49" applyNumberFormat="1" applyFont="1" applyBorder="1">
      <alignment vertical="center"/>
    </xf>
    <xf numFmtId="0" fontId="28" fillId="0" borderId="12" xfId="49" applyFont="1" applyBorder="1" applyAlignment="1">
      <alignment horizontal="center" vertical="center"/>
    </xf>
    <xf numFmtId="176" fontId="27" fillId="30" borderId="21" xfId="49" applyNumberFormat="1" applyFont="1" applyFill="1" applyBorder="1">
      <alignment vertical="center"/>
    </xf>
    <xf numFmtId="176" fontId="27" fillId="30" borderId="80" xfId="49" applyNumberFormat="1" applyFont="1" applyFill="1" applyBorder="1">
      <alignment vertical="center"/>
    </xf>
    <xf numFmtId="176" fontId="27" fillId="31" borderId="21" xfId="49" applyNumberFormat="1" applyFont="1" applyFill="1" applyBorder="1">
      <alignment vertical="center"/>
    </xf>
    <xf numFmtId="176" fontId="27" fillId="31" borderId="26" xfId="49" applyNumberFormat="1" applyFont="1" applyFill="1" applyBorder="1">
      <alignment vertical="center"/>
    </xf>
    <xf numFmtId="176" fontId="27" fillId="30" borderId="26" xfId="49" applyNumberFormat="1" applyFont="1" applyFill="1" applyBorder="1">
      <alignment vertical="center"/>
    </xf>
    <xf numFmtId="0" fontId="34" fillId="0" borderId="0" xfId="49" applyFont="1">
      <alignment vertical="center"/>
    </xf>
    <xf numFmtId="38" fontId="34" fillId="0" borderId="10" xfId="34" applyFont="1" applyBorder="1" applyAlignment="1">
      <alignment horizontal="left" vertical="center"/>
    </xf>
    <xf numFmtId="38" fontId="34" fillId="0" borderId="10" xfId="34" applyFont="1" applyBorder="1" applyAlignment="1">
      <alignment horizontal="right" vertical="center"/>
    </xf>
    <xf numFmtId="0" fontId="34" fillId="0" borderId="10" xfId="49" applyFont="1" applyBorder="1" applyAlignment="1">
      <alignment horizontal="left" vertical="center"/>
    </xf>
    <xf numFmtId="178" fontId="34" fillId="0" borderId="10" xfId="0" applyNumberFormat="1" applyFont="1" applyBorder="1" applyAlignment="1">
      <alignment horizontal="center" vertical="center" shrinkToFit="1"/>
    </xf>
    <xf numFmtId="0" fontId="36" fillId="0" borderId="10" xfId="49" applyFont="1" applyBorder="1" applyAlignment="1">
      <alignment horizontal="center" vertical="center"/>
    </xf>
    <xf numFmtId="0" fontId="34" fillId="0" borderId="10" xfId="49" applyFont="1" applyBorder="1">
      <alignment vertical="center"/>
    </xf>
    <xf numFmtId="0" fontId="36" fillId="0" borderId="0" xfId="49" applyFont="1">
      <alignment vertical="center"/>
    </xf>
    <xf numFmtId="0" fontId="35" fillId="0" borderId="11" xfId="49" applyFont="1" applyBorder="1" applyAlignment="1">
      <alignment horizontal="center" vertical="center"/>
    </xf>
    <xf numFmtId="0" fontId="36" fillId="0" borderId="0" xfId="49" applyFont="1" applyAlignment="1">
      <alignment horizontal="left" vertical="center"/>
    </xf>
    <xf numFmtId="0" fontId="36" fillId="0" borderId="0" xfId="49" applyFont="1" applyAlignment="1">
      <alignment horizontal="center" vertical="center"/>
    </xf>
    <xf numFmtId="0" fontId="38" fillId="0" borderId="0" xfId="0" applyFont="1"/>
    <xf numFmtId="0" fontId="38" fillId="0" borderId="0" xfId="49" applyFont="1">
      <alignment vertical="center"/>
    </xf>
    <xf numFmtId="0" fontId="36" fillId="0" borderId="15" xfId="49" applyFont="1" applyBorder="1" applyAlignment="1">
      <alignment horizontal="center" vertical="center"/>
    </xf>
    <xf numFmtId="0" fontId="36" fillId="0" borderId="14" xfId="49" applyFont="1" applyBorder="1" applyAlignment="1">
      <alignment horizontal="center" vertical="center"/>
    </xf>
    <xf numFmtId="0" fontId="36" fillId="0" borderId="22" xfId="49" applyFont="1" applyBorder="1" applyAlignment="1">
      <alignment horizontal="center" vertical="center"/>
    </xf>
    <xf numFmtId="0" fontId="36" fillId="0" borderId="37" xfId="49" applyFont="1" applyBorder="1" applyAlignment="1">
      <alignment horizontal="center" vertical="center"/>
    </xf>
    <xf numFmtId="0" fontId="36" fillId="0" borderId="38" xfId="49" applyFont="1" applyBorder="1" applyAlignment="1">
      <alignment horizontal="center" vertical="center"/>
    </xf>
    <xf numFmtId="0" fontId="36" fillId="0" borderId="20" xfId="49" applyFont="1" applyBorder="1" applyAlignment="1">
      <alignment horizontal="center" vertical="center"/>
    </xf>
    <xf numFmtId="0" fontId="36" fillId="0" borderId="19" xfId="49" applyFont="1" applyBorder="1" applyAlignment="1">
      <alignment horizontal="center" vertical="center"/>
    </xf>
    <xf numFmtId="0" fontId="36" fillId="0" borderId="24" xfId="49" applyFont="1" applyBorder="1" applyAlignment="1">
      <alignment horizontal="center" vertical="center"/>
    </xf>
    <xf numFmtId="0" fontId="34" fillId="0" borderId="39" xfId="49" applyFont="1" applyBorder="1" applyAlignment="1">
      <alignment horizontal="center" vertical="center"/>
    </xf>
    <xf numFmtId="0" fontId="34" fillId="0" borderId="10" xfId="49" applyFont="1" applyBorder="1" applyAlignment="1">
      <alignment horizontal="center" vertical="center"/>
    </xf>
    <xf numFmtId="0" fontId="34" fillId="0" borderId="11" xfId="49" applyFont="1" applyBorder="1" applyAlignment="1">
      <alignment horizontal="center" vertical="center"/>
    </xf>
    <xf numFmtId="0" fontId="38" fillId="0" borderId="0" xfId="49" applyFont="1" applyProtection="1">
      <alignment vertical="center"/>
      <protection locked="0"/>
    </xf>
    <xf numFmtId="0" fontId="36" fillId="0" borderId="0" xfId="49" applyFont="1" applyAlignment="1" applyProtection="1">
      <alignment horizontal="left" vertical="center"/>
      <protection locked="0"/>
    </xf>
    <xf numFmtId="0" fontId="35" fillId="0" borderId="0" xfId="49" applyFont="1">
      <alignment vertical="center"/>
    </xf>
    <xf numFmtId="0" fontId="35" fillId="0" borderId="0" xfId="49" applyFont="1" applyAlignment="1">
      <alignment horizontal="center" vertical="center"/>
    </xf>
    <xf numFmtId="0" fontId="38" fillId="0" borderId="0" xfId="47" applyFont="1">
      <alignment vertical="center"/>
    </xf>
    <xf numFmtId="0" fontId="44" fillId="0" borderId="0" xfId="47" applyFont="1" applyAlignment="1">
      <alignment horizontal="center" vertical="center"/>
    </xf>
    <xf numFmtId="0" fontId="38" fillId="0" borderId="0" xfId="47" applyFont="1" applyAlignment="1" applyProtection="1">
      <alignment horizontal="center" vertical="center" shrinkToFit="1"/>
      <protection locked="0"/>
    </xf>
    <xf numFmtId="0" fontId="44" fillId="0" borderId="0" xfId="47" applyFont="1" applyAlignment="1" applyProtection="1">
      <alignment horizontal="center" vertical="center"/>
      <protection locked="0"/>
    </xf>
    <xf numFmtId="0" fontId="45" fillId="0" borderId="0" xfId="47" applyFont="1" applyAlignment="1" applyProtection="1">
      <alignment horizontal="center" vertical="center"/>
      <protection locked="0"/>
    </xf>
    <xf numFmtId="0" fontId="44" fillId="0" borderId="0" xfId="47" applyFont="1" applyProtection="1">
      <alignment vertical="center"/>
      <protection locked="0"/>
    </xf>
    <xf numFmtId="0" fontId="38" fillId="0" borderId="0" xfId="47" applyFont="1" applyProtection="1">
      <alignment vertical="center"/>
      <protection locked="0"/>
    </xf>
    <xf numFmtId="0" fontId="44" fillId="0" borderId="0" xfId="47" applyFont="1" applyAlignment="1" applyProtection="1">
      <alignment horizontal="center" vertical="center" shrinkToFit="1"/>
      <protection locked="0"/>
    </xf>
    <xf numFmtId="0" fontId="32" fillId="0" borderId="40" xfId="47" applyFont="1" applyBorder="1" applyAlignment="1">
      <alignment vertical="center" shrinkToFit="1"/>
    </xf>
    <xf numFmtId="0" fontId="43" fillId="0" borderId="40" xfId="47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3" fillId="0" borderId="36" xfId="47" applyFont="1" applyBorder="1" applyAlignment="1">
      <alignment horizontal="center" vertical="center"/>
    </xf>
    <xf numFmtId="0" fontId="43" fillId="0" borderId="36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0" fontId="43" fillId="0" borderId="42" xfId="47" applyFont="1" applyBorder="1" applyAlignment="1">
      <alignment horizontal="center" vertical="center"/>
    </xf>
    <xf numFmtId="0" fontId="35" fillId="0" borderId="12" xfId="49" applyFont="1" applyBorder="1" applyAlignment="1">
      <alignment horizontal="center" vertical="center"/>
    </xf>
    <xf numFmtId="0" fontId="36" fillId="0" borderId="0" xfId="49" applyFont="1" applyAlignment="1">
      <alignment horizontal="right" vertical="center"/>
    </xf>
    <xf numFmtId="0" fontId="36" fillId="24" borderId="12" xfId="49" applyFont="1" applyFill="1" applyBorder="1" applyAlignment="1">
      <alignment horizontal="center" vertical="center"/>
    </xf>
    <xf numFmtId="0" fontId="49" fillId="24" borderId="106" xfId="49" applyFont="1" applyFill="1" applyBorder="1" applyAlignment="1">
      <alignment horizontal="center" vertical="center"/>
    </xf>
    <xf numFmtId="0" fontId="49" fillId="27" borderId="106" xfId="49" applyFont="1" applyFill="1" applyBorder="1" applyAlignment="1">
      <alignment horizontal="center" vertical="center"/>
    </xf>
    <xf numFmtId="0" fontId="49" fillId="24" borderId="12" xfId="49" applyFont="1" applyFill="1" applyBorder="1" applyAlignment="1">
      <alignment horizontal="center" vertical="center"/>
    </xf>
    <xf numFmtId="176" fontId="36" fillId="0" borderId="26" xfId="49" applyNumberFormat="1" applyFont="1" applyBorder="1">
      <alignment vertical="center"/>
    </xf>
    <xf numFmtId="176" fontId="36" fillId="0" borderId="26" xfId="49" applyNumberFormat="1" applyFont="1" applyBorder="1" applyProtection="1">
      <alignment vertical="center"/>
      <protection locked="0"/>
    </xf>
    <xf numFmtId="176" fontId="36" fillId="0" borderId="21" xfId="49" applyNumberFormat="1" applyFont="1" applyBorder="1">
      <alignment vertical="center"/>
    </xf>
    <xf numFmtId="176" fontId="36" fillId="0" borderId="21" xfId="49" applyNumberFormat="1" applyFont="1" applyBorder="1" applyProtection="1">
      <alignment vertical="center"/>
      <protection locked="0"/>
    </xf>
    <xf numFmtId="176" fontId="36" fillId="0" borderId="23" xfId="49" applyNumberFormat="1" applyFont="1" applyBorder="1">
      <alignment vertical="center"/>
    </xf>
    <xf numFmtId="176" fontId="36" fillId="0" borderId="23" xfId="49" applyNumberFormat="1" applyFont="1" applyBorder="1" applyProtection="1">
      <alignment vertical="center"/>
      <protection locked="0"/>
    </xf>
    <xf numFmtId="176" fontId="36" fillId="0" borderId="80" xfId="49" applyNumberFormat="1" applyFont="1" applyBorder="1">
      <alignment vertical="center"/>
    </xf>
    <xf numFmtId="179" fontId="36" fillId="0" borderId="80" xfId="49" applyNumberFormat="1" applyFont="1" applyBorder="1" applyProtection="1">
      <alignment vertical="center"/>
      <protection locked="0"/>
    </xf>
    <xf numFmtId="176" fontId="36" fillId="0" borderId="80" xfId="49" applyNumberFormat="1" applyFont="1" applyBorder="1" applyProtection="1">
      <alignment vertical="center"/>
      <protection locked="0"/>
    </xf>
    <xf numFmtId="0" fontId="36" fillId="0" borderId="0" xfId="49" applyFont="1" applyAlignment="1" applyProtection="1">
      <alignment horizontal="left" vertical="center" shrinkToFit="1"/>
      <protection locked="0"/>
    </xf>
    <xf numFmtId="0" fontId="36" fillId="0" borderId="0" xfId="0" applyFont="1" applyAlignment="1" applyProtection="1">
      <alignment horizontal="left" vertical="center" shrinkToFit="1"/>
      <protection locked="0"/>
    </xf>
    <xf numFmtId="0" fontId="36" fillId="0" borderId="0" xfId="49" applyFont="1" applyProtection="1">
      <alignment vertical="center"/>
      <protection locked="0"/>
    </xf>
    <xf numFmtId="176" fontId="36" fillId="0" borderId="66" xfId="49" applyNumberFormat="1" applyFont="1" applyBorder="1">
      <alignment vertical="center"/>
    </xf>
    <xf numFmtId="0" fontId="36" fillId="0" borderId="0" xfId="0" applyFont="1" applyAlignment="1" applyProtection="1">
      <alignment horizontal="left" vertical="center" wrapText="1"/>
      <protection locked="0"/>
    </xf>
    <xf numFmtId="0" fontId="36" fillId="0" borderId="0" xfId="49" applyFont="1" applyAlignment="1" applyProtection="1">
      <alignment horizontal="left" vertical="center" wrapText="1"/>
      <protection locked="0"/>
    </xf>
    <xf numFmtId="176" fontId="36" fillId="30" borderId="26" xfId="49" applyNumberFormat="1" applyFont="1" applyFill="1" applyBorder="1">
      <alignment vertical="center"/>
    </xf>
    <xf numFmtId="176" fontId="36" fillId="30" borderId="21" xfId="49" applyNumberFormat="1" applyFont="1" applyFill="1" applyBorder="1">
      <alignment vertical="center"/>
    </xf>
    <xf numFmtId="176" fontId="36" fillId="30" borderId="80" xfId="49" applyNumberFormat="1" applyFont="1" applyFill="1" applyBorder="1">
      <alignment vertical="center"/>
    </xf>
    <xf numFmtId="0" fontId="36" fillId="0" borderId="0" xfId="49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179" fontId="36" fillId="0" borderId="80" xfId="0" applyNumberFormat="1" applyFont="1" applyBorder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34" fillId="0" borderId="0" xfId="49" applyFont="1" applyAlignment="1" applyProtection="1">
      <alignment horizontal="center" vertical="center" textRotation="255"/>
      <protection locked="0"/>
    </xf>
    <xf numFmtId="0" fontId="31" fillId="0" borderId="0" xfId="49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76" fontId="36" fillId="0" borderId="0" xfId="49" applyNumberFormat="1" applyFo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35" fillId="0" borderId="0" xfId="49" applyFont="1" applyAlignment="1" applyProtection="1">
      <alignment horizontal="center" vertical="center"/>
      <protection locked="0"/>
    </xf>
    <xf numFmtId="0" fontId="36" fillId="0" borderId="10" xfId="49" applyFont="1" applyBorder="1">
      <alignment vertical="center"/>
    </xf>
    <xf numFmtId="0" fontId="49" fillId="24" borderId="111" xfId="49" applyFont="1" applyFill="1" applyBorder="1" applyAlignment="1">
      <alignment horizontal="center" vertical="center"/>
    </xf>
    <xf numFmtId="176" fontId="36" fillId="30" borderId="21" xfId="49" applyNumberFormat="1" applyFont="1" applyFill="1" applyBorder="1" applyProtection="1">
      <alignment vertical="center"/>
      <protection locked="0"/>
    </xf>
    <xf numFmtId="176" fontId="36" fillId="30" borderId="34" xfId="49" applyNumberFormat="1" applyFont="1" applyFill="1" applyBorder="1">
      <alignment vertical="center"/>
    </xf>
    <xf numFmtId="176" fontId="36" fillId="0" borderId="34" xfId="49" applyNumberFormat="1" applyFont="1" applyBorder="1" applyProtection="1">
      <alignment vertical="center"/>
      <protection locked="0"/>
    </xf>
    <xf numFmtId="184" fontId="36" fillId="0" borderId="80" xfId="49" applyNumberFormat="1" applyFont="1" applyBorder="1" applyAlignment="1" applyProtection="1">
      <alignment horizontal="right" vertical="center"/>
      <protection locked="0"/>
    </xf>
    <xf numFmtId="176" fontId="36" fillId="0" borderId="87" xfId="49" applyNumberFormat="1" applyFont="1" applyBorder="1">
      <alignment vertical="center"/>
    </xf>
    <xf numFmtId="176" fontId="36" fillId="0" borderId="87" xfId="49" applyNumberFormat="1" applyFont="1" applyBorder="1" applyProtection="1">
      <alignment vertical="center"/>
      <protection locked="0"/>
    </xf>
    <xf numFmtId="176" fontId="36" fillId="0" borderId="85" xfId="49" applyNumberFormat="1" applyFont="1" applyBorder="1">
      <alignment vertical="center"/>
    </xf>
    <xf numFmtId="176" fontId="36" fillId="0" borderId="85" xfId="49" applyNumberFormat="1" applyFont="1" applyBorder="1" applyProtection="1">
      <alignment vertical="center"/>
      <protection locked="0"/>
    </xf>
    <xf numFmtId="176" fontId="36" fillId="0" borderId="92" xfId="49" applyNumberFormat="1" applyFont="1" applyBorder="1">
      <alignment vertical="center"/>
    </xf>
    <xf numFmtId="176" fontId="36" fillId="0" borderId="89" xfId="49" applyNumberFormat="1" applyFont="1" applyBorder="1">
      <alignment vertical="center"/>
    </xf>
    <xf numFmtId="184" fontId="36" fillId="0" borderId="89" xfId="49" applyNumberFormat="1" applyFont="1" applyBorder="1" applyAlignment="1" applyProtection="1">
      <alignment horizontal="right" vertical="center"/>
      <protection locked="0"/>
    </xf>
    <xf numFmtId="176" fontId="36" fillId="30" borderId="23" xfId="49" applyNumberFormat="1" applyFont="1" applyFill="1" applyBorder="1">
      <alignment vertical="center"/>
    </xf>
    <xf numFmtId="176" fontId="36" fillId="0" borderId="12" xfId="49" applyNumberFormat="1" applyFont="1" applyBorder="1">
      <alignment vertical="center"/>
    </xf>
    <xf numFmtId="176" fontId="36" fillId="0" borderId="12" xfId="49" applyNumberFormat="1" applyFont="1" applyBorder="1" applyProtection="1">
      <alignment vertical="center"/>
      <protection locked="0"/>
    </xf>
    <xf numFmtId="0" fontId="49" fillId="27" borderId="106" xfId="49" applyFont="1" applyFill="1" applyBorder="1" applyAlignment="1" applyProtection="1">
      <alignment horizontal="center" vertical="center"/>
      <protection locked="0"/>
    </xf>
    <xf numFmtId="0" fontId="36" fillId="30" borderId="13" xfId="49" applyFont="1" applyFill="1" applyBorder="1" applyAlignment="1">
      <alignment horizontal="left" vertical="center"/>
    </xf>
    <xf numFmtId="0" fontId="36" fillId="30" borderId="14" xfId="49" applyFont="1" applyFill="1" applyBorder="1" applyAlignment="1">
      <alignment horizontal="left" vertical="center"/>
    </xf>
    <xf numFmtId="0" fontId="36" fillId="30" borderId="15" xfId="49" applyFont="1" applyFill="1" applyBorder="1" applyAlignment="1">
      <alignment horizontal="left" vertical="center"/>
    </xf>
    <xf numFmtId="176" fontId="36" fillId="30" borderId="80" xfId="49" applyNumberFormat="1" applyFont="1" applyFill="1" applyBorder="1" applyProtection="1">
      <alignment vertical="center"/>
      <protection locked="0"/>
    </xf>
    <xf numFmtId="0" fontId="34" fillId="0" borderId="0" xfId="49" applyFont="1" applyProtection="1">
      <alignment vertical="center"/>
      <protection locked="0"/>
    </xf>
    <xf numFmtId="176" fontId="36" fillId="0" borderId="66" xfId="49" applyNumberFormat="1" applyFont="1" applyBorder="1" applyAlignment="1">
      <alignment vertical="center" shrinkToFit="1"/>
    </xf>
    <xf numFmtId="176" fontId="36" fillId="0" borderId="12" xfId="49" applyNumberFormat="1" applyFont="1" applyBorder="1" applyAlignment="1" applyProtection="1">
      <alignment vertical="center" shrinkToFit="1"/>
      <protection locked="0"/>
    </xf>
    <xf numFmtId="0" fontId="35" fillId="0" borderId="38" xfId="49" applyFont="1" applyBorder="1" applyAlignment="1">
      <alignment horizontal="center" vertical="center"/>
    </xf>
    <xf numFmtId="38" fontId="36" fillId="0" borderId="12" xfId="49" applyNumberFormat="1" applyFont="1" applyBorder="1" applyAlignment="1" applyProtection="1">
      <alignment horizontal="right" vertical="center"/>
      <protection locked="0"/>
    </xf>
    <xf numFmtId="176" fontId="36" fillId="30" borderId="93" xfId="49" applyNumberFormat="1" applyFont="1" applyFill="1" applyBorder="1">
      <alignment vertical="center"/>
    </xf>
    <xf numFmtId="176" fontId="36" fillId="30" borderId="93" xfId="49" applyNumberFormat="1" applyFont="1" applyFill="1" applyBorder="1" applyProtection="1">
      <alignment vertical="center"/>
      <protection locked="0"/>
    </xf>
    <xf numFmtId="176" fontId="36" fillId="30" borderId="85" xfId="49" applyNumberFormat="1" applyFont="1" applyFill="1" applyBorder="1">
      <alignment vertical="center"/>
    </xf>
    <xf numFmtId="176" fontId="36" fillId="30" borderId="85" xfId="49" applyNumberFormat="1" applyFont="1" applyFill="1" applyBorder="1" applyProtection="1">
      <alignment vertical="center"/>
      <protection locked="0"/>
    </xf>
    <xf numFmtId="38" fontId="34" fillId="0" borderId="10" xfId="34" applyFont="1" applyBorder="1" applyAlignment="1">
      <alignment horizontal="center" vertical="center"/>
    </xf>
    <xf numFmtId="176" fontId="36" fillId="0" borderId="10" xfId="49" applyNumberFormat="1" applyFont="1" applyBorder="1" applyAlignment="1">
      <alignment horizontal="right" vertical="center"/>
    </xf>
    <xf numFmtId="0" fontId="36" fillId="0" borderId="17" xfId="49" applyFont="1" applyBorder="1">
      <alignment vertical="center"/>
    </xf>
    <xf numFmtId="0" fontId="49" fillId="27" borderId="111" xfId="49" applyFont="1" applyFill="1" applyBorder="1" applyAlignment="1">
      <alignment horizontal="center" vertical="center"/>
    </xf>
    <xf numFmtId="0" fontId="36" fillId="30" borderId="29" xfId="49" applyFont="1" applyFill="1" applyBorder="1">
      <alignment vertical="center"/>
    </xf>
    <xf numFmtId="0" fontId="36" fillId="30" borderId="27" xfId="49" applyFont="1" applyFill="1" applyBorder="1">
      <alignment vertical="center"/>
    </xf>
    <xf numFmtId="0" fontId="36" fillId="30" borderId="30" xfId="49" applyFont="1" applyFill="1" applyBorder="1">
      <alignment vertical="center"/>
    </xf>
    <xf numFmtId="0" fontId="36" fillId="30" borderId="13" xfId="49" applyFont="1" applyFill="1" applyBorder="1">
      <alignment vertical="center"/>
    </xf>
    <xf numFmtId="0" fontId="36" fillId="30" borderId="14" xfId="49" applyFont="1" applyFill="1" applyBorder="1">
      <alignment vertical="center"/>
    </xf>
    <xf numFmtId="0" fontId="36" fillId="30" borderId="15" xfId="49" applyFont="1" applyFill="1" applyBorder="1">
      <alignment vertical="center"/>
    </xf>
    <xf numFmtId="176" fontId="36" fillId="0" borderId="115" xfId="49" applyNumberFormat="1" applyFont="1" applyBorder="1">
      <alignment vertical="center"/>
    </xf>
    <xf numFmtId="0" fontId="36" fillId="30" borderId="31" xfId="49" applyFont="1" applyFill="1" applyBorder="1">
      <alignment vertical="center"/>
    </xf>
    <xf numFmtId="0" fontId="36" fillId="30" borderId="32" xfId="49" applyFont="1" applyFill="1" applyBorder="1">
      <alignment vertical="center"/>
    </xf>
    <xf numFmtId="0" fontId="36" fillId="30" borderId="33" xfId="49" applyFont="1" applyFill="1" applyBorder="1">
      <alignment vertical="center"/>
    </xf>
    <xf numFmtId="0" fontId="36" fillId="30" borderId="18" xfId="49" applyFont="1" applyFill="1" applyBorder="1">
      <alignment vertical="center"/>
    </xf>
    <xf numFmtId="0" fontId="36" fillId="30" borderId="19" xfId="49" applyFont="1" applyFill="1" applyBorder="1">
      <alignment vertical="center"/>
    </xf>
    <xf numFmtId="0" fontId="36" fillId="30" borderId="20" xfId="49" applyFont="1" applyFill="1" applyBorder="1">
      <alignment vertical="center"/>
    </xf>
    <xf numFmtId="0" fontId="34" fillId="0" borderId="0" xfId="49" applyFont="1" applyAlignment="1">
      <alignment horizontal="center" vertical="center" textRotation="255"/>
    </xf>
    <xf numFmtId="176" fontId="36" fillId="0" borderId="0" xfId="49" applyNumberFormat="1" applyFont="1">
      <alignment vertical="center"/>
    </xf>
    <xf numFmtId="38" fontId="36" fillId="0" borderId="0" xfId="49" applyNumberFormat="1" applyFont="1" applyAlignment="1">
      <alignment horizontal="right" vertical="center"/>
    </xf>
    <xf numFmtId="0" fontId="36" fillId="0" borderId="0" xfId="49" applyFont="1" applyAlignment="1">
      <alignment vertical="center" shrinkToFit="1"/>
    </xf>
    <xf numFmtId="0" fontId="34" fillId="0" borderId="0" xfId="49" applyFont="1" applyAlignment="1">
      <alignment vertical="center" textRotation="255"/>
    </xf>
    <xf numFmtId="0" fontId="31" fillId="0" borderId="0" xfId="49" applyFont="1" applyAlignment="1">
      <alignment horizontal="center" vertical="center"/>
    </xf>
    <xf numFmtId="0" fontId="49" fillId="24" borderId="66" xfId="49" applyFont="1" applyFill="1" applyBorder="1" applyAlignment="1">
      <alignment horizontal="center" vertical="center"/>
    </xf>
    <xf numFmtId="0" fontId="49" fillId="24" borderId="10" xfId="49" applyFont="1" applyFill="1" applyBorder="1" applyAlignment="1">
      <alignment horizontal="center" vertical="center"/>
    </xf>
    <xf numFmtId="0" fontId="49" fillId="24" borderId="11" xfId="49" applyFont="1" applyFill="1" applyBorder="1" applyAlignment="1">
      <alignment horizontal="center" vertical="center"/>
    </xf>
    <xf numFmtId="0" fontId="36" fillId="30" borderId="29" xfId="49" applyFont="1" applyFill="1" applyBorder="1" applyAlignment="1">
      <alignment horizontal="left" vertical="center"/>
    </xf>
    <xf numFmtId="0" fontId="36" fillId="30" borderId="27" xfId="49" applyFont="1" applyFill="1" applyBorder="1" applyAlignment="1">
      <alignment horizontal="left" vertical="center"/>
    </xf>
    <xf numFmtId="0" fontId="36" fillId="30" borderId="30" xfId="49" applyFont="1" applyFill="1" applyBorder="1" applyAlignment="1">
      <alignment horizontal="left" vertical="center"/>
    </xf>
    <xf numFmtId="176" fontId="36" fillId="0" borderId="34" xfId="49" applyNumberFormat="1" applyFont="1" applyBorder="1">
      <alignment vertical="center"/>
    </xf>
    <xf numFmtId="0" fontId="54" fillId="30" borderId="13" xfId="49" applyFont="1" applyFill="1" applyBorder="1" applyAlignment="1">
      <alignment horizontal="left" vertical="center"/>
    </xf>
    <xf numFmtId="0" fontId="54" fillId="30" borderId="14" xfId="49" applyFont="1" applyFill="1" applyBorder="1" applyAlignment="1">
      <alignment horizontal="left" vertical="center"/>
    </xf>
    <xf numFmtId="0" fontId="54" fillId="30" borderId="15" xfId="49" applyFont="1" applyFill="1" applyBorder="1" applyAlignment="1">
      <alignment horizontal="left" vertical="center"/>
    </xf>
    <xf numFmtId="176" fontId="36" fillId="0" borderId="83" xfId="49" applyNumberFormat="1" applyFont="1" applyBorder="1">
      <alignment vertical="center"/>
    </xf>
    <xf numFmtId="176" fontId="36" fillId="0" borderId="83" xfId="49" applyNumberFormat="1" applyFont="1" applyBorder="1" applyProtection="1">
      <alignment vertical="center"/>
      <protection locked="0"/>
    </xf>
    <xf numFmtId="0" fontId="36" fillId="30" borderId="31" xfId="49" applyFont="1" applyFill="1" applyBorder="1" applyAlignment="1">
      <alignment horizontal="left" vertical="center"/>
    </xf>
    <xf numFmtId="0" fontId="36" fillId="30" borderId="32" xfId="49" applyFont="1" applyFill="1" applyBorder="1" applyAlignment="1">
      <alignment horizontal="left" vertical="center"/>
    </xf>
    <xf numFmtId="0" fontId="36" fillId="30" borderId="33" xfId="49" applyFont="1" applyFill="1" applyBorder="1" applyAlignment="1">
      <alignment horizontal="left" vertical="center"/>
    </xf>
    <xf numFmtId="176" fontId="36" fillId="30" borderId="34" xfId="49" applyNumberFormat="1" applyFont="1" applyFill="1" applyBorder="1" applyProtection="1">
      <alignment vertical="center"/>
      <protection locked="0"/>
    </xf>
    <xf numFmtId="186" fontId="54" fillId="0" borderId="85" xfId="49" applyNumberFormat="1" applyFont="1" applyBorder="1">
      <alignment vertical="center"/>
    </xf>
    <xf numFmtId="186" fontId="54" fillId="0" borderId="85" xfId="49" applyNumberFormat="1" applyFont="1" applyBorder="1" applyProtection="1">
      <alignment vertical="center"/>
      <protection locked="0"/>
    </xf>
    <xf numFmtId="0" fontId="54" fillId="30" borderId="21" xfId="49" applyFont="1" applyFill="1" applyBorder="1" applyAlignment="1" applyProtection="1">
      <alignment horizontal="left" vertical="center"/>
      <protection locked="0"/>
    </xf>
    <xf numFmtId="0" fontId="54" fillId="30" borderId="14" xfId="49" applyFont="1" applyFill="1" applyBorder="1" applyAlignment="1" applyProtection="1">
      <alignment horizontal="left" vertical="center"/>
      <protection locked="0"/>
    </xf>
    <xf numFmtId="0" fontId="54" fillId="30" borderId="22" xfId="49" applyFont="1" applyFill="1" applyBorder="1" applyAlignment="1" applyProtection="1">
      <alignment horizontal="left" vertical="center"/>
      <protection locked="0"/>
    </xf>
    <xf numFmtId="0" fontId="36" fillId="30" borderId="110" xfId="49" applyFont="1" applyFill="1" applyBorder="1" applyAlignment="1">
      <alignment horizontal="left" vertical="center"/>
    </xf>
    <xf numFmtId="0" fontId="36" fillId="30" borderId="16" xfId="49" applyFont="1" applyFill="1" applyBorder="1" applyAlignment="1">
      <alignment horizontal="left" vertical="center"/>
    </xf>
    <xf numFmtId="0" fontId="36" fillId="30" borderId="90" xfId="49" applyFont="1" applyFill="1" applyBorder="1" applyAlignment="1">
      <alignment horizontal="left" vertical="center"/>
    </xf>
    <xf numFmtId="176" fontId="36" fillId="0" borderId="93" xfId="49" applyNumberFormat="1" applyFont="1" applyBorder="1">
      <alignment vertical="center"/>
    </xf>
    <xf numFmtId="176" fontId="36" fillId="0" borderId="93" xfId="49" applyNumberFormat="1" applyFont="1" applyBorder="1" applyProtection="1">
      <alignment vertical="center"/>
      <protection locked="0"/>
    </xf>
    <xf numFmtId="0" fontId="36" fillId="30" borderId="26" xfId="49" applyFont="1" applyFill="1" applyBorder="1" applyAlignment="1" applyProtection="1">
      <alignment horizontal="left" vertical="center"/>
      <protection locked="0"/>
    </xf>
    <xf numFmtId="0" fontId="36" fillId="30" borderId="27" xfId="49" applyFont="1" applyFill="1" applyBorder="1" applyAlignment="1" applyProtection="1">
      <alignment horizontal="left" vertical="center"/>
      <protection locked="0"/>
    </xf>
    <xf numFmtId="0" fontId="36" fillId="30" borderId="28" xfId="49" applyFont="1" applyFill="1" applyBorder="1" applyAlignment="1" applyProtection="1">
      <alignment horizontal="left" vertical="center"/>
      <protection locked="0"/>
    </xf>
    <xf numFmtId="0" fontId="36" fillId="30" borderId="21" xfId="49" applyFont="1" applyFill="1" applyBorder="1" applyAlignment="1" applyProtection="1">
      <alignment horizontal="left" vertical="center"/>
      <protection locked="0"/>
    </xf>
    <xf numFmtId="0" fontId="36" fillId="30" borderId="14" xfId="49" applyFont="1" applyFill="1" applyBorder="1" applyAlignment="1" applyProtection="1">
      <alignment horizontal="left" vertical="center"/>
      <protection locked="0"/>
    </xf>
    <xf numFmtId="0" fontId="36" fillId="30" borderId="22" xfId="49" applyFont="1" applyFill="1" applyBorder="1" applyAlignment="1" applyProtection="1">
      <alignment horizontal="left" vertical="center"/>
      <protection locked="0"/>
    </xf>
    <xf numFmtId="176" fontId="36" fillId="30" borderId="87" xfId="49" applyNumberFormat="1" applyFont="1" applyFill="1" applyBorder="1">
      <alignment vertical="center"/>
    </xf>
    <xf numFmtId="176" fontId="36" fillId="30" borderId="87" xfId="49" applyNumberFormat="1" applyFont="1" applyFill="1" applyBorder="1" applyProtection="1">
      <alignment vertical="center"/>
      <protection locked="0"/>
    </xf>
    <xf numFmtId="0" fontId="36" fillId="30" borderId="18" xfId="49" applyFont="1" applyFill="1" applyBorder="1" applyAlignment="1">
      <alignment horizontal="left" vertical="center"/>
    </xf>
    <xf numFmtId="0" fontId="36" fillId="30" borderId="19" xfId="49" applyFont="1" applyFill="1" applyBorder="1" applyAlignment="1">
      <alignment horizontal="left" vertical="center"/>
    </xf>
    <xf numFmtId="0" fontId="36" fillId="30" borderId="20" xfId="49" applyFont="1" applyFill="1" applyBorder="1" applyAlignment="1">
      <alignment horizontal="left" vertical="center"/>
    </xf>
    <xf numFmtId="0" fontId="36" fillId="30" borderId="23" xfId="49" applyFont="1" applyFill="1" applyBorder="1" applyAlignment="1" applyProtection="1">
      <alignment horizontal="left" vertical="center"/>
      <protection locked="0"/>
    </xf>
    <xf numFmtId="0" fontId="36" fillId="30" borderId="19" xfId="49" applyFont="1" applyFill="1" applyBorder="1" applyAlignment="1" applyProtection="1">
      <alignment horizontal="left" vertical="center"/>
      <protection locked="0"/>
    </xf>
    <xf numFmtId="0" fontId="36" fillId="30" borderId="24" xfId="49" applyFont="1" applyFill="1" applyBorder="1" applyAlignment="1" applyProtection="1">
      <alignment horizontal="left" vertical="center"/>
      <protection locked="0"/>
    </xf>
    <xf numFmtId="179" fontId="36" fillId="0" borderId="80" xfId="0" applyNumberFormat="1" applyFont="1" applyBorder="1" applyAlignment="1">
      <alignment vertical="center"/>
    </xf>
    <xf numFmtId="179" fontId="36" fillId="25" borderId="80" xfId="0" applyNumberFormat="1" applyFont="1" applyFill="1" applyBorder="1" applyAlignment="1" applyProtection="1">
      <alignment vertical="center"/>
      <protection locked="0"/>
    </xf>
    <xf numFmtId="176" fontId="36" fillId="0" borderId="103" xfId="49" applyNumberFormat="1" applyFont="1" applyBorder="1">
      <alignment vertical="center"/>
    </xf>
    <xf numFmtId="176" fontId="36" fillId="0" borderId="103" xfId="49" applyNumberFormat="1" applyFont="1" applyBorder="1" applyProtection="1">
      <alignment vertical="center"/>
      <protection locked="0"/>
    </xf>
    <xf numFmtId="0" fontId="55" fillId="0" borderId="0" xfId="49" applyFont="1" applyAlignment="1">
      <alignment horizontal="center" vertical="center"/>
    </xf>
    <xf numFmtId="176" fontId="36" fillId="30" borderId="103" xfId="49" applyNumberFormat="1" applyFont="1" applyFill="1" applyBorder="1">
      <alignment vertical="center"/>
    </xf>
    <xf numFmtId="176" fontId="36" fillId="30" borderId="103" xfId="49" applyNumberFormat="1" applyFont="1" applyFill="1" applyBorder="1" applyProtection="1">
      <alignment vertical="center"/>
      <protection locked="0"/>
    </xf>
    <xf numFmtId="181" fontId="33" fillId="0" borderId="10" xfId="49" applyNumberFormat="1" applyFont="1" applyBorder="1" applyAlignment="1">
      <alignment horizontal="center" vertical="center" shrinkToFit="1"/>
    </xf>
    <xf numFmtId="0" fontId="36" fillId="0" borderId="63" xfId="49" applyFont="1" applyBorder="1">
      <alignment vertical="center"/>
    </xf>
    <xf numFmtId="176" fontId="36" fillId="0" borderId="89" xfId="49" applyNumberFormat="1" applyFont="1" applyBorder="1" applyProtection="1">
      <alignment vertical="center"/>
      <protection locked="0"/>
    </xf>
    <xf numFmtId="0" fontId="34" fillId="0" borderId="17" xfId="49" applyFont="1" applyBorder="1" applyAlignment="1">
      <alignment vertical="center" textRotation="255"/>
    </xf>
    <xf numFmtId="0" fontId="36" fillId="0" borderId="10" xfId="49" applyFont="1" applyBorder="1" applyAlignment="1">
      <alignment horizontal="left" vertical="center"/>
    </xf>
    <xf numFmtId="176" fontId="36" fillId="0" borderId="17" xfId="49" applyNumberFormat="1" applyFont="1" applyBorder="1">
      <alignment vertical="center"/>
    </xf>
    <xf numFmtId="176" fontId="36" fillId="0" borderId="17" xfId="49" applyNumberFormat="1" applyFont="1" applyBorder="1" applyProtection="1">
      <alignment vertical="center"/>
      <protection locked="0"/>
    </xf>
    <xf numFmtId="0" fontId="36" fillId="0" borderId="17" xfId="49" applyFont="1" applyBorder="1" applyProtection="1">
      <alignment vertical="center"/>
      <protection locked="0"/>
    </xf>
    <xf numFmtId="0" fontId="36" fillId="0" borderId="63" xfId="49" applyFont="1" applyBorder="1" applyProtection="1">
      <alignment vertical="center"/>
      <protection locked="0"/>
    </xf>
    <xf numFmtId="176" fontId="36" fillId="30" borderId="79" xfId="49" applyNumberFormat="1" applyFont="1" applyFill="1" applyBorder="1">
      <alignment vertical="center"/>
    </xf>
    <xf numFmtId="176" fontId="36" fillId="30" borderId="79" xfId="49" applyNumberFormat="1" applyFont="1" applyFill="1" applyBorder="1" applyProtection="1">
      <alignment vertical="center"/>
      <protection locked="0"/>
    </xf>
    <xf numFmtId="176" fontId="36" fillId="30" borderId="92" xfId="49" applyNumberFormat="1" applyFont="1" applyFill="1" applyBorder="1">
      <alignment vertical="center"/>
    </xf>
    <xf numFmtId="176" fontId="36" fillId="30" borderId="92" xfId="49" applyNumberFormat="1" applyFont="1" applyFill="1" applyBorder="1" applyProtection="1">
      <alignment vertical="center"/>
      <protection locked="0"/>
    </xf>
    <xf numFmtId="176" fontId="36" fillId="30" borderId="83" xfId="49" applyNumberFormat="1" applyFont="1" applyFill="1" applyBorder="1">
      <alignment vertical="center"/>
    </xf>
    <xf numFmtId="176" fontId="36" fillId="30" borderId="83" xfId="49" applyNumberFormat="1" applyFont="1" applyFill="1" applyBorder="1" applyProtection="1">
      <alignment vertical="center"/>
      <protection locked="0"/>
    </xf>
    <xf numFmtId="0" fontId="36" fillId="0" borderId="36" xfId="49" applyFont="1" applyBorder="1" applyAlignment="1">
      <alignment horizontal="center" vertical="center"/>
    </xf>
    <xf numFmtId="181" fontId="34" fillId="0" borderId="10" xfId="0" applyNumberFormat="1" applyFont="1" applyBorder="1" applyAlignment="1">
      <alignment horizontal="center" vertical="center"/>
    </xf>
    <xf numFmtId="180" fontId="36" fillId="0" borderId="95" xfId="49" applyNumberFormat="1" applyFont="1" applyBorder="1" applyAlignment="1" applyProtection="1">
      <alignment horizontal="right" vertical="center" wrapText="1"/>
      <protection locked="0"/>
    </xf>
    <xf numFmtId="0" fontId="38" fillId="0" borderId="40" xfId="47" applyFont="1" applyBorder="1">
      <alignment vertical="center"/>
    </xf>
    <xf numFmtId="0" fontId="38" fillId="0" borderId="40" xfId="47" applyFont="1" applyBorder="1" applyAlignment="1">
      <alignment horizontal="left" vertical="center"/>
    </xf>
    <xf numFmtId="0" fontId="38" fillId="0" borderId="41" xfId="47" applyFont="1" applyBorder="1" applyAlignment="1">
      <alignment horizontal="center" vertical="center"/>
    </xf>
    <xf numFmtId="179" fontId="36" fillId="0" borderId="0" xfId="49" applyNumberFormat="1" applyFont="1">
      <alignment vertical="center"/>
    </xf>
    <xf numFmtId="179" fontId="36" fillId="0" borderId="0" xfId="49" applyNumberFormat="1" applyFont="1" applyProtection="1">
      <alignment vertical="center"/>
      <protection locked="0"/>
    </xf>
    <xf numFmtId="180" fontId="50" fillId="0" borderId="0" xfId="36" applyNumberFormat="1" applyFont="1" applyFill="1" applyBorder="1">
      <alignment vertical="center"/>
    </xf>
    <xf numFmtId="0" fontId="31" fillId="0" borderId="0" xfId="49" applyFont="1">
      <alignment vertical="center"/>
    </xf>
    <xf numFmtId="0" fontId="36" fillId="0" borderId="0" xfId="49" applyFont="1" applyAlignment="1" applyProtection="1">
      <alignment vertical="center" shrinkToFit="1"/>
      <protection locked="0"/>
    </xf>
    <xf numFmtId="0" fontId="52" fillId="0" borderId="0" xfId="49" applyFont="1">
      <alignment vertical="center"/>
    </xf>
    <xf numFmtId="0" fontId="52" fillId="0" borderId="36" xfId="49" applyFont="1" applyBorder="1">
      <alignment vertical="center"/>
    </xf>
    <xf numFmtId="0" fontId="52" fillId="0" borderId="0" xfId="49" applyFont="1" applyProtection="1">
      <alignment vertical="center"/>
      <protection locked="0"/>
    </xf>
    <xf numFmtId="0" fontId="36" fillId="0" borderId="21" xfId="49" applyFont="1" applyBorder="1" applyAlignment="1" applyProtection="1">
      <alignment horizontal="left" vertical="center"/>
      <protection locked="0"/>
    </xf>
    <xf numFmtId="0" fontId="36" fillId="0" borderId="14" xfId="49" applyFont="1" applyBorder="1" applyAlignment="1" applyProtection="1">
      <alignment horizontal="left" vertical="center"/>
      <protection locked="0"/>
    </xf>
    <xf numFmtId="0" fontId="36" fillId="0" borderId="22" xfId="49" applyFont="1" applyBorder="1" applyAlignment="1" applyProtection="1">
      <alignment horizontal="left" vertical="center"/>
      <protection locked="0"/>
    </xf>
    <xf numFmtId="0" fontId="36" fillId="0" borderId="80" xfId="49" applyFont="1" applyBorder="1" applyProtection="1">
      <alignment vertical="center"/>
      <protection locked="0"/>
    </xf>
    <xf numFmtId="0" fontId="36" fillId="0" borderId="10" xfId="49" applyFont="1" applyBorder="1" applyProtection="1">
      <alignment vertical="center"/>
      <protection locked="0"/>
    </xf>
    <xf numFmtId="0" fontId="36" fillId="0" borderId="11" xfId="49" applyFont="1" applyBorder="1" applyProtection="1">
      <alignment vertical="center"/>
      <protection locked="0"/>
    </xf>
    <xf numFmtId="0" fontId="36" fillId="0" borderId="23" xfId="49" applyFont="1" applyBorder="1" applyAlignment="1" applyProtection="1">
      <alignment horizontal="left" vertical="center"/>
      <protection locked="0"/>
    </xf>
    <xf numFmtId="0" fontId="36" fillId="0" borderId="19" xfId="49" applyFont="1" applyBorder="1" applyAlignment="1" applyProtection="1">
      <alignment horizontal="left" vertical="center"/>
      <protection locked="0"/>
    </xf>
    <xf numFmtId="0" fontId="31" fillId="24" borderId="10" xfId="49" applyFont="1" applyFill="1" applyBorder="1" applyAlignment="1">
      <alignment horizontal="center" vertical="center"/>
    </xf>
    <xf numFmtId="0" fontId="31" fillId="24" borderId="39" xfId="49" applyFont="1" applyFill="1" applyBorder="1" applyAlignment="1">
      <alignment horizontal="center" vertical="center"/>
    </xf>
    <xf numFmtId="0" fontId="36" fillId="0" borderId="24" xfId="49" applyFont="1" applyBorder="1" applyAlignment="1" applyProtection="1">
      <alignment horizontal="left" vertical="center"/>
      <protection locked="0"/>
    </xf>
    <xf numFmtId="0" fontId="31" fillId="24" borderId="66" xfId="49" applyFont="1" applyFill="1" applyBorder="1" applyAlignment="1">
      <alignment horizontal="center" vertical="center"/>
    </xf>
    <xf numFmtId="0" fontId="36" fillId="0" borderId="21" xfId="49" applyFont="1" applyBorder="1" applyProtection="1">
      <alignment vertical="center"/>
      <protection locked="0"/>
    </xf>
    <xf numFmtId="0" fontId="36" fillId="0" borderId="14" xfId="49" applyFont="1" applyBorder="1" applyProtection="1">
      <alignment vertical="center"/>
      <protection locked="0"/>
    </xf>
    <xf numFmtId="0" fontId="36" fillId="0" borderId="22" xfId="49" applyFont="1" applyBorder="1" applyProtection="1">
      <alignment vertical="center"/>
      <protection locked="0"/>
    </xf>
    <xf numFmtId="0" fontId="36" fillId="0" borderId="26" xfId="49" applyFont="1" applyBorder="1" applyProtection="1">
      <alignment vertical="center"/>
      <protection locked="0"/>
    </xf>
    <xf numFmtId="0" fontId="36" fillId="0" borderId="27" xfId="49" applyFont="1" applyBorder="1" applyProtection="1">
      <alignment vertical="center"/>
      <protection locked="0"/>
    </xf>
    <xf numFmtId="0" fontId="36" fillId="0" borderId="28" xfId="49" applyFont="1" applyBorder="1" applyProtection="1">
      <alignment vertical="center"/>
      <protection locked="0"/>
    </xf>
    <xf numFmtId="0" fontId="36" fillId="25" borderId="29" xfId="49" applyFont="1" applyFill="1" applyBorder="1" applyAlignment="1">
      <alignment horizontal="left" vertical="center"/>
    </xf>
    <xf numFmtId="0" fontId="36" fillId="25" borderId="27" xfId="49" applyFont="1" applyFill="1" applyBorder="1" applyAlignment="1">
      <alignment horizontal="left" vertical="center"/>
    </xf>
    <xf numFmtId="0" fontId="36" fillId="25" borderId="30" xfId="49" applyFont="1" applyFill="1" applyBorder="1" applyAlignment="1">
      <alignment horizontal="left" vertical="center"/>
    </xf>
    <xf numFmtId="0" fontId="36" fillId="25" borderId="31" xfId="49" applyFont="1" applyFill="1" applyBorder="1" applyAlignment="1">
      <alignment horizontal="left" vertical="center"/>
    </xf>
    <xf numFmtId="0" fontId="36" fillId="25" borderId="32" xfId="49" applyFont="1" applyFill="1" applyBorder="1" applyAlignment="1">
      <alignment horizontal="left" vertical="center"/>
    </xf>
    <xf numFmtId="0" fontId="36" fillId="25" borderId="33" xfId="49" applyFont="1" applyFill="1" applyBorder="1" applyAlignment="1">
      <alignment horizontal="left" vertical="center"/>
    </xf>
    <xf numFmtId="0" fontId="36" fillId="0" borderId="34" xfId="49" applyFont="1" applyBorder="1" applyProtection="1">
      <alignment vertical="center"/>
      <protection locked="0"/>
    </xf>
    <xf numFmtId="0" fontId="36" fillId="0" borderId="32" xfId="49" applyFont="1" applyBorder="1" applyProtection="1">
      <alignment vertical="center"/>
      <protection locked="0"/>
    </xf>
    <xf numFmtId="0" fontId="36" fillId="0" borderId="35" xfId="49" applyFont="1" applyBorder="1" applyProtection="1">
      <alignment vertical="center"/>
      <protection locked="0"/>
    </xf>
    <xf numFmtId="0" fontId="36" fillId="0" borderId="13" xfId="49" applyFont="1" applyBorder="1">
      <alignment vertical="center"/>
    </xf>
    <xf numFmtId="0" fontId="36" fillId="0" borderId="14" xfId="49" applyFont="1" applyBorder="1">
      <alignment vertical="center"/>
    </xf>
    <xf numFmtId="0" fontId="36" fillId="0" borderId="15" xfId="49" applyFont="1" applyBorder="1">
      <alignment vertical="center"/>
    </xf>
    <xf numFmtId="0" fontId="36" fillId="0" borderId="21" xfId="0" applyFont="1" applyBorder="1" applyAlignment="1" applyProtection="1">
      <alignment vertical="center"/>
      <protection locked="0"/>
    </xf>
    <xf numFmtId="0" fontId="36" fillId="0" borderId="14" xfId="0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83" xfId="49" applyFont="1" applyBorder="1" applyProtection="1">
      <alignment vertical="center"/>
      <protection locked="0"/>
    </xf>
    <xf numFmtId="0" fontId="36" fillId="0" borderId="95" xfId="49" applyFont="1" applyBorder="1" applyProtection="1">
      <alignment vertical="center"/>
      <protection locked="0"/>
    </xf>
    <xf numFmtId="0" fontId="36" fillId="30" borderId="21" xfId="49" applyFont="1" applyFill="1" applyBorder="1" applyProtection="1">
      <alignment vertical="center"/>
      <protection locked="0"/>
    </xf>
    <xf numFmtId="0" fontId="36" fillId="30" borderId="14" xfId="49" applyFont="1" applyFill="1" applyBorder="1" applyProtection="1">
      <alignment vertical="center"/>
      <protection locked="0"/>
    </xf>
    <xf numFmtId="0" fontId="36" fillId="30" borderId="22" xfId="49" applyFont="1" applyFill="1" applyBorder="1" applyProtection="1">
      <alignment vertical="center"/>
      <protection locked="0"/>
    </xf>
    <xf numFmtId="0" fontId="31" fillId="24" borderId="39" xfId="0" applyFont="1" applyFill="1" applyBorder="1" applyAlignment="1">
      <alignment horizontal="center" vertical="center"/>
    </xf>
    <xf numFmtId="0" fontId="36" fillId="30" borderId="23" xfId="49" applyFont="1" applyFill="1" applyBorder="1" applyProtection="1">
      <alignment vertical="center"/>
      <protection locked="0"/>
    </xf>
    <xf numFmtId="0" fontId="36" fillId="30" borderId="19" xfId="49" applyFont="1" applyFill="1" applyBorder="1" applyProtection="1">
      <alignment vertical="center"/>
      <protection locked="0"/>
    </xf>
    <xf numFmtId="0" fontId="36" fillId="30" borderId="24" xfId="49" applyFont="1" applyFill="1" applyBorder="1" applyProtection="1">
      <alignment vertical="center"/>
      <protection locked="0"/>
    </xf>
    <xf numFmtId="0" fontId="31" fillId="30" borderId="66" xfId="49" applyFont="1" applyFill="1" applyBorder="1" applyAlignment="1">
      <alignment horizontal="center" vertical="center"/>
    </xf>
    <xf numFmtId="0" fontId="31" fillId="30" borderId="10" xfId="49" applyFont="1" applyFill="1" applyBorder="1" applyAlignment="1">
      <alignment horizontal="center" vertical="center"/>
    </xf>
    <xf numFmtId="0" fontId="31" fillId="30" borderId="39" xfId="49" applyFont="1" applyFill="1" applyBorder="1" applyAlignment="1">
      <alignment horizontal="center" vertical="center"/>
    </xf>
    <xf numFmtId="0" fontId="36" fillId="30" borderId="80" xfId="49" applyFont="1" applyFill="1" applyBorder="1" applyProtection="1">
      <alignment vertical="center"/>
      <protection locked="0"/>
    </xf>
    <xf numFmtId="0" fontId="36" fillId="30" borderId="10" xfId="49" applyFont="1" applyFill="1" applyBorder="1" applyProtection="1">
      <alignment vertical="center"/>
      <protection locked="0"/>
    </xf>
    <xf numFmtId="0" fontId="36" fillId="30" borderId="11" xfId="49" applyFont="1" applyFill="1" applyBorder="1" applyProtection="1">
      <alignment vertical="center"/>
      <protection locked="0"/>
    </xf>
    <xf numFmtId="0" fontId="36" fillId="25" borderId="110" xfId="49" applyFont="1" applyFill="1" applyBorder="1">
      <alignment vertical="center"/>
    </xf>
    <xf numFmtId="0" fontId="36" fillId="25" borderId="16" xfId="49" applyFont="1" applyFill="1" applyBorder="1">
      <alignment vertical="center"/>
    </xf>
    <xf numFmtId="0" fontId="36" fillId="25" borderId="90" xfId="49" applyFont="1" applyFill="1" applyBorder="1">
      <alignment vertical="center"/>
    </xf>
    <xf numFmtId="0" fontId="36" fillId="0" borderId="26" xfId="0" applyFont="1" applyBorder="1" applyAlignment="1" applyProtection="1">
      <alignment vertical="center"/>
      <protection locked="0"/>
    </xf>
    <xf numFmtId="0" fontId="36" fillId="0" borderId="27" xfId="0" applyFont="1" applyBorder="1" applyAlignment="1" applyProtection="1">
      <alignment vertical="center"/>
      <protection locked="0"/>
    </xf>
    <xf numFmtId="0" fontId="36" fillId="0" borderId="28" xfId="0" applyFont="1" applyBorder="1" applyAlignment="1" applyProtection="1">
      <alignment vertical="center"/>
      <protection locked="0"/>
    </xf>
    <xf numFmtId="0" fontId="49" fillId="24" borderId="10" xfId="49" applyFont="1" applyFill="1" applyBorder="1" applyAlignment="1" applyProtection="1">
      <alignment horizontal="center" vertical="center"/>
      <protection locked="0"/>
    </xf>
    <xf numFmtId="0" fontId="49" fillId="24" borderId="11" xfId="49" applyFont="1" applyFill="1" applyBorder="1" applyAlignment="1" applyProtection="1">
      <alignment horizontal="center" vertical="center"/>
      <protection locked="0"/>
    </xf>
    <xf numFmtId="0" fontId="36" fillId="30" borderId="26" xfId="49" applyFont="1" applyFill="1" applyBorder="1" applyProtection="1">
      <alignment vertical="center"/>
      <protection locked="0"/>
    </xf>
    <xf numFmtId="0" fontId="36" fillId="30" borderId="27" xfId="49" applyFont="1" applyFill="1" applyBorder="1" applyProtection="1">
      <alignment vertical="center"/>
      <protection locked="0"/>
    </xf>
    <xf numFmtId="0" fontId="36" fillId="30" borderId="28" xfId="49" applyFont="1" applyFill="1" applyBorder="1" applyProtection="1">
      <alignment vertical="center"/>
      <protection locked="0"/>
    </xf>
    <xf numFmtId="0" fontId="36" fillId="0" borderId="11" xfId="49" applyFont="1" applyBorder="1">
      <alignment vertical="center"/>
    </xf>
    <xf numFmtId="0" fontId="36" fillId="0" borderId="66" xfId="49" applyFont="1" applyBorder="1">
      <alignment vertical="center"/>
    </xf>
    <xf numFmtId="180" fontId="59" fillId="0" borderId="26" xfId="34" applyNumberFormat="1" applyFont="1" applyBorder="1" applyAlignment="1">
      <alignment vertical="center"/>
    </xf>
    <xf numFmtId="180" fontId="59" fillId="0" borderId="21" xfId="34" applyNumberFormat="1" applyFont="1" applyBorder="1" applyAlignment="1">
      <alignment vertical="center"/>
    </xf>
    <xf numFmtId="180" fontId="59" fillId="0" borderId="23" xfId="34" applyNumberFormat="1" applyFont="1" applyBorder="1" applyAlignment="1">
      <alignment vertical="center"/>
    </xf>
    <xf numFmtId="180" fontId="59" fillId="0" borderId="87" xfId="34" applyNumberFormat="1" applyFont="1" applyBorder="1" applyAlignment="1">
      <alignment vertical="center"/>
    </xf>
    <xf numFmtId="180" fontId="59" fillId="0" borderId="85" xfId="34" applyNumberFormat="1" applyFont="1" applyBorder="1" applyAlignment="1">
      <alignment vertical="center"/>
    </xf>
    <xf numFmtId="180" fontId="59" fillId="0" borderId="92" xfId="34" applyNumberFormat="1" applyFont="1" applyBorder="1" applyAlignment="1">
      <alignment vertical="center"/>
    </xf>
    <xf numFmtId="180" fontId="59" fillId="0" borderId="34" xfId="34" applyNumberFormat="1" applyFont="1" applyBorder="1" applyAlignment="1">
      <alignment vertical="center"/>
    </xf>
    <xf numFmtId="38" fontId="43" fillId="32" borderId="48" xfId="34" applyFont="1" applyFill="1" applyBorder="1" applyAlignment="1">
      <alignment horizontal="right" vertical="center"/>
    </xf>
    <xf numFmtId="176" fontId="43" fillId="0" borderId="48" xfId="47" applyNumberFormat="1" applyFont="1" applyBorder="1" applyAlignment="1" applyProtection="1">
      <alignment horizontal="center" vertical="center"/>
      <protection locked="0"/>
    </xf>
    <xf numFmtId="176" fontId="43" fillId="0" borderId="49" xfId="47" applyNumberFormat="1" applyFont="1" applyBorder="1" applyAlignment="1" applyProtection="1">
      <alignment horizontal="center" vertical="center"/>
      <protection locked="0"/>
    </xf>
    <xf numFmtId="38" fontId="43" fillId="32" borderId="76" xfId="34" applyFont="1" applyFill="1" applyBorder="1" applyAlignment="1">
      <alignment horizontal="right" vertical="center"/>
    </xf>
    <xf numFmtId="176" fontId="43" fillId="0" borderId="76" xfId="47" applyNumberFormat="1" applyFont="1" applyBorder="1" applyAlignment="1" applyProtection="1">
      <alignment horizontal="center" vertical="center"/>
      <protection locked="0"/>
    </xf>
    <xf numFmtId="176" fontId="43" fillId="0" borderId="78" xfId="47" applyNumberFormat="1" applyFont="1" applyBorder="1" applyAlignment="1" applyProtection="1">
      <alignment horizontal="center" vertical="center"/>
      <protection locked="0"/>
    </xf>
    <xf numFmtId="176" fontId="43" fillId="0" borderId="73" xfId="47" applyNumberFormat="1" applyFont="1" applyBorder="1" applyAlignment="1" applyProtection="1">
      <alignment horizontal="center" vertical="center"/>
      <protection locked="0"/>
    </xf>
    <xf numFmtId="176" fontId="43" fillId="0" borderId="77" xfId="47" applyNumberFormat="1" applyFont="1" applyBorder="1" applyAlignment="1" applyProtection="1">
      <alignment horizontal="center" vertical="center"/>
      <protection locked="0"/>
    </xf>
    <xf numFmtId="38" fontId="43" fillId="32" borderId="12" xfId="34" applyFont="1" applyFill="1" applyBorder="1" applyAlignment="1">
      <alignment horizontal="right" vertical="center"/>
    </xf>
    <xf numFmtId="176" fontId="43" fillId="0" borderId="12" xfId="47" applyNumberFormat="1" applyFont="1" applyBorder="1" applyAlignment="1" applyProtection="1">
      <alignment horizontal="center" vertical="center"/>
      <protection locked="0"/>
    </xf>
    <xf numFmtId="176" fontId="43" fillId="0" borderId="47" xfId="47" applyNumberFormat="1" applyFont="1" applyBorder="1" applyAlignment="1" applyProtection="1">
      <alignment horizontal="center" vertical="center"/>
      <protection locked="0"/>
    </xf>
    <xf numFmtId="176" fontId="43" fillId="0" borderId="73" xfId="47" applyNumberFormat="1" applyFont="1" applyBorder="1" applyAlignment="1">
      <alignment horizontal="center" vertical="center"/>
    </xf>
    <xf numFmtId="0" fontId="43" fillId="0" borderId="73" xfId="47" applyFont="1" applyBorder="1" applyAlignment="1">
      <alignment horizontal="center" vertical="center"/>
    </xf>
    <xf numFmtId="0" fontId="43" fillId="0" borderId="12" xfId="47" applyFont="1" applyBorder="1" applyAlignment="1">
      <alignment horizontal="center" vertical="center"/>
    </xf>
    <xf numFmtId="0" fontId="43" fillId="0" borderId="74" xfId="47" applyFont="1" applyBorder="1" applyAlignment="1">
      <alignment horizontal="center" vertical="center"/>
    </xf>
    <xf numFmtId="0" fontId="43" fillId="0" borderId="75" xfId="47" applyFont="1" applyBorder="1" applyAlignment="1">
      <alignment horizontal="center" vertical="center"/>
    </xf>
    <xf numFmtId="0" fontId="43" fillId="0" borderId="51" xfId="47" applyFont="1" applyBorder="1" applyAlignment="1">
      <alignment horizontal="center" vertical="center"/>
    </xf>
    <xf numFmtId="0" fontId="43" fillId="0" borderId="76" xfId="47" applyFont="1" applyBorder="1" applyAlignment="1">
      <alignment horizontal="center" vertical="center"/>
    </xf>
    <xf numFmtId="0" fontId="43" fillId="0" borderId="112" xfId="47" applyFont="1" applyBorder="1" applyAlignment="1">
      <alignment horizontal="center" vertical="center" textRotation="255"/>
    </xf>
    <xf numFmtId="0" fontId="43" fillId="0" borderId="113" xfId="47" applyFont="1" applyBorder="1" applyAlignment="1">
      <alignment horizontal="center" vertical="center" textRotation="255"/>
    </xf>
    <xf numFmtId="0" fontId="46" fillId="32" borderId="56" xfId="47" applyFont="1" applyFill="1" applyBorder="1" applyAlignment="1">
      <alignment horizontal="center" vertical="center" shrinkToFit="1"/>
    </xf>
    <xf numFmtId="0" fontId="46" fillId="32" borderId="17" xfId="47" applyFont="1" applyFill="1" applyBorder="1" applyAlignment="1">
      <alignment horizontal="center" vertical="center" shrinkToFit="1"/>
    </xf>
    <xf numFmtId="0" fontId="46" fillId="32" borderId="72" xfId="47" applyFont="1" applyFill="1" applyBorder="1" applyAlignment="1">
      <alignment horizontal="center" vertical="center" shrinkToFit="1"/>
    </xf>
    <xf numFmtId="0" fontId="46" fillId="32" borderId="64" xfId="47" applyFont="1" applyFill="1" applyBorder="1" applyAlignment="1">
      <alignment horizontal="center" vertical="center" shrinkToFit="1"/>
    </xf>
    <xf numFmtId="0" fontId="46" fillId="32" borderId="36" xfId="47" applyFont="1" applyFill="1" applyBorder="1" applyAlignment="1">
      <alignment horizontal="center" vertical="center" shrinkToFit="1"/>
    </xf>
    <xf numFmtId="0" fontId="46" fillId="32" borderId="65" xfId="47" applyFont="1" applyFill="1" applyBorder="1" applyAlignment="1">
      <alignment horizontal="center" vertical="center" shrinkToFit="1"/>
    </xf>
    <xf numFmtId="0" fontId="44" fillId="0" borderId="0" xfId="47" applyFont="1">
      <alignment vertical="center"/>
    </xf>
    <xf numFmtId="0" fontId="38" fillId="0" borderId="0" xfId="47" applyFont="1">
      <alignment vertical="center"/>
    </xf>
    <xf numFmtId="0" fontId="44" fillId="0" borderId="0" xfId="47" applyFont="1" applyAlignment="1" applyProtection="1">
      <alignment horizontal="center" vertical="center" shrinkToFit="1"/>
      <protection locked="0"/>
    </xf>
    <xf numFmtId="0" fontId="45" fillId="0" borderId="0" xfId="47" applyFont="1" applyAlignment="1" applyProtection="1">
      <alignment horizontal="center" vertical="center" shrinkToFit="1"/>
      <protection locked="0"/>
    </xf>
    <xf numFmtId="0" fontId="42" fillId="0" borderId="50" xfId="47" applyFont="1" applyBorder="1" applyAlignment="1">
      <alignment horizontal="center" vertical="center"/>
    </xf>
    <xf numFmtId="0" fontId="42" fillId="0" borderId="51" xfId="47" applyFont="1" applyBorder="1" applyAlignment="1">
      <alignment horizontal="center" vertical="center"/>
    </xf>
    <xf numFmtId="0" fontId="43" fillId="0" borderId="10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42" fillId="0" borderId="71" xfId="47" applyFont="1" applyBorder="1" applyAlignment="1">
      <alignment horizontal="center" vertical="center"/>
    </xf>
    <xf numFmtId="0" fontId="42" fillId="0" borderId="70" xfId="47" applyFont="1" applyBorder="1" applyAlignment="1">
      <alignment horizontal="center" vertical="center"/>
    </xf>
    <xf numFmtId="0" fontId="42" fillId="0" borderId="46" xfId="47" applyFont="1" applyBorder="1" applyAlignment="1">
      <alignment horizontal="center" vertical="center"/>
    </xf>
    <xf numFmtId="0" fontId="42" fillId="0" borderId="11" xfId="47" applyFont="1" applyBorder="1" applyAlignment="1">
      <alignment horizontal="center" vertical="center"/>
    </xf>
    <xf numFmtId="0" fontId="48" fillId="0" borderId="12" xfId="47" applyFont="1" applyBorder="1" applyAlignment="1" applyProtection="1">
      <alignment horizontal="center" vertical="center"/>
      <protection locked="0"/>
    </xf>
    <xf numFmtId="0" fontId="44" fillId="0" borderId="63" xfId="47" applyFont="1" applyBorder="1" applyAlignment="1">
      <alignment horizontal="right" vertical="center"/>
    </xf>
    <xf numFmtId="0" fontId="44" fillId="0" borderId="0" xfId="47" applyFont="1" applyAlignment="1">
      <alignment horizontal="right" vertical="center"/>
    </xf>
    <xf numFmtId="0" fontId="57" fillId="0" borderId="0" xfId="47" applyFont="1" applyAlignment="1">
      <alignment horizontal="right" vertical="center" shrinkToFit="1"/>
    </xf>
    <xf numFmtId="185" fontId="35" fillId="0" borderId="0" xfId="0" applyNumberFormat="1" applyFont="1" applyAlignment="1">
      <alignment horizontal="center" vertical="center"/>
    </xf>
    <xf numFmtId="0" fontId="48" fillId="0" borderId="48" xfId="47" applyFont="1" applyBorder="1" applyAlignment="1">
      <alignment horizontal="center" vertical="center"/>
    </xf>
    <xf numFmtId="0" fontId="43" fillId="0" borderId="48" xfId="47" applyFont="1" applyBorder="1" applyAlignment="1">
      <alignment horizontal="center" vertical="center"/>
    </xf>
    <xf numFmtId="0" fontId="38" fillId="0" borderId="48" xfId="47" applyFont="1" applyBorder="1" applyAlignment="1">
      <alignment horizontal="center" vertical="center"/>
    </xf>
    <xf numFmtId="0" fontId="38" fillId="0" borderId="49" xfId="47" applyFont="1" applyBorder="1" applyAlignment="1">
      <alignment horizontal="center" vertical="center"/>
    </xf>
    <xf numFmtId="185" fontId="46" fillId="0" borderId="40" xfId="47" applyNumberFormat="1" applyFont="1" applyBorder="1" applyAlignment="1" applyProtection="1">
      <alignment horizontal="right" vertical="center" shrinkToFit="1"/>
      <protection locked="0"/>
    </xf>
    <xf numFmtId="0" fontId="38" fillId="0" borderId="69" xfId="47" applyFont="1" applyBorder="1" applyAlignment="1">
      <alignment horizontal="center" vertical="center"/>
    </xf>
    <xf numFmtId="0" fontId="38" fillId="0" borderId="70" xfId="47" applyFont="1" applyBorder="1" applyAlignment="1">
      <alignment horizontal="center" vertical="center"/>
    </xf>
    <xf numFmtId="181" fontId="38" fillId="32" borderId="40" xfId="47" applyNumberFormat="1" applyFont="1" applyFill="1" applyBorder="1" applyAlignment="1" applyProtection="1">
      <alignment horizontal="right" vertical="center"/>
      <protection locked="0"/>
    </xf>
    <xf numFmtId="56" fontId="38" fillId="32" borderId="40" xfId="47" applyNumberFormat="1" applyFont="1" applyFill="1" applyBorder="1" applyAlignment="1" applyProtection="1">
      <alignment horizontal="right" vertical="center" shrinkToFit="1"/>
      <protection locked="0"/>
    </xf>
    <xf numFmtId="0" fontId="38" fillId="32" borderId="40" xfId="47" applyFont="1" applyFill="1" applyBorder="1" applyAlignment="1" applyProtection="1">
      <alignment horizontal="right" vertical="center" shrinkToFit="1"/>
      <protection locked="0"/>
    </xf>
    <xf numFmtId="49" fontId="43" fillId="0" borderId="66" xfId="47" applyNumberFormat="1" applyFont="1" applyBorder="1" applyAlignment="1" applyProtection="1">
      <alignment horizontal="left" vertical="center"/>
      <protection locked="0"/>
    </xf>
    <xf numFmtId="0" fontId="43" fillId="0" borderId="10" xfId="47" applyFont="1" applyBorder="1" applyAlignment="1" applyProtection="1">
      <alignment horizontal="left" vertical="center"/>
      <protection locked="0"/>
    </xf>
    <xf numFmtId="0" fontId="43" fillId="0" borderId="52" xfId="47" applyFont="1" applyBorder="1" applyAlignment="1" applyProtection="1">
      <alignment horizontal="left" vertical="center"/>
      <protection locked="0"/>
    </xf>
    <xf numFmtId="0" fontId="43" fillId="0" borderId="66" xfId="47" applyFont="1" applyBorder="1" applyAlignment="1" applyProtection="1">
      <alignment horizontal="left" vertical="center"/>
      <protection locked="0"/>
    </xf>
    <xf numFmtId="0" fontId="47" fillId="0" borderId="66" xfId="47" applyFont="1" applyBorder="1" applyAlignment="1" applyProtection="1">
      <alignment horizontal="center" vertical="center"/>
      <protection locked="0"/>
    </xf>
    <xf numFmtId="0" fontId="47" fillId="0" borderId="10" xfId="47" applyFont="1" applyBorder="1" applyAlignment="1" applyProtection="1">
      <alignment horizontal="center" vertical="center"/>
      <protection locked="0"/>
    </xf>
    <xf numFmtId="0" fontId="47" fillId="0" borderId="10" xfId="47" applyFont="1" applyBorder="1" applyAlignment="1">
      <alignment horizontal="center" vertical="center"/>
    </xf>
    <xf numFmtId="0" fontId="47" fillId="0" borderId="11" xfId="47" applyFont="1" applyBorder="1" applyAlignment="1">
      <alignment horizontal="center" vertical="center"/>
    </xf>
    <xf numFmtId="0" fontId="43" fillId="0" borderId="66" xfId="47" applyFont="1" applyBorder="1" applyAlignment="1">
      <alignment horizontal="center" vertical="center"/>
    </xf>
    <xf numFmtId="0" fontId="43" fillId="0" borderId="10" xfId="47" applyFont="1" applyBorder="1" applyAlignment="1">
      <alignment horizontal="center" vertical="center"/>
    </xf>
    <xf numFmtId="177" fontId="45" fillId="32" borderId="66" xfId="47" applyNumberFormat="1" applyFont="1" applyFill="1" applyBorder="1" applyAlignment="1">
      <alignment horizontal="right" vertical="center"/>
    </xf>
    <xf numFmtId="0" fontId="45" fillId="32" borderId="10" xfId="47" applyFont="1" applyFill="1" applyBorder="1">
      <alignment vertical="center"/>
    </xf>
    <xf numFmtId="0" fontId="45" fillId="32" borderId="52" xfId="47" applyFont="1" applyFill="1" applyBorder="1">
      <alignment vertical="center"/>
    </xf>
    <xf numFmtId="0" fontId="38" fillId="0" borderId="12" xfId="0" applyFont="1" applyBorder="1" applyAlignment="1">
      <alignment horizontal="center"/>
    </xf>
    <xf numFmtId="0" fontId="38" fillId="0" borderId="47" xfId="0" applyFont="1" applyBorder="1" applyAlignment="1">
      <alignment horizontal="center"/>
    </xf>
    <xf numFmtId="0" fontId="42" fillId="0" borderId="53" xfId="47" applyFont="1" applyBorder="1" applyAlignment="1">
      <alignment horizontal="center" vertical="center"/>
    </xf>
    <xf numFmtId="0" fontId="42" fillId="0" borderId="38" xfId="47" applyFont="1" applyBorder="1" applyAlignment="1">
      <alignment horizontal="center" vertical="center"/>
    </xf>
    <xf numFmtId="0" fontId="42" fillId="0" borderId="54" xfId="47" applyFont="1" applyBorder="1" applyAlignment="1">
      <alignment horizontal="center" vertical="center"/>
    </xf>
    <xf numFmtId="0" fontId="42" fillId="0" borderId="55" xfId="47" applyFont="1" applyBorder="1" applyAlignment="1">
      <alignment horizontal="center" vertical="center"/>
    </xf>
    <xf numFmtId="0" fontId="58" fillId="0" borderId="56" xfId="47" applyFont="1" applyBorder="1" applyAlignment="1" applyProtection="1">
      <alignment vertical="center" shrinkToFit="1"/>
      <protection locked="0"/>
    </xf>
    <xf numFmtId="0" fontId="38" fillId="0" borderId="17" xfId="47" applyFont="1" applyBorder="1" applyAlignment="1" applyProtection="1">
      <alignment vertical="center" shrinkToFit="1"/>
      <protection locked="0"/>
    </xf>
    <xf numFmtId="0" fontId="38" fillId="0" borderId="57" xfId="47" applyFont="1" applyBorder="1" applyAlignment="1" applyProtection="1">
      <alignment vertical="center" shrinkToFit="1"/>
      <protection locked="0"/>
    </xf>
    <xf numFmtId="0" fontId="48" fillId="0" borderId="58" xfId="47" applyFont="1" applyBorder="1" applyProtection="1">
      <alignment vertical="center"/>
      <protection locked="0"/>
    </xf>
    <xf numFmtId="0" fontId="48" fillId="0" borderId="59" xfId="47" applyFont="1" applyBorder="1" applyProtection="1">
      <alignment vertical="center"/>
      <protection locked="0"/>
    </xf>
    <xf numFmtId="0" fontId="48" fillId="0" borderId="60" xfId="47" applyFont="1" applyBorder="1" applyProtection="1">
      <alignment vertical="center"/>
      <protection locked="0"/>
    </xf>
    <xf numFmtId="0" fontId="48" fillId="0" borderId="61" xfId="0" applyFont="1" applyBorder="1" applyAlignment="1">
      <alignment horizontal="center" vertical="center"/>
    </xf>
    <xf numFmtId="0" fontId="48" fillId="0" borderId="62" xfId="0" applyFont="1" applyBorder="1" applyAlignment="1">
      <alignment horizontal="center" vertical="center"/>
    </xf>
    <xf numFmtId="0" fontId="48" fillId="0" borderId="63" xfId="0" applyFont="1" applyBorder="1" applyAlignment="1">
      <alignment horizontal="center" vertical="center"/>
    </xf>
    <xf numFmtId="0" fontId="48" fillId="0" borderId="38" xfId="0" applyFont="1" applyBorder="1" applyAlignment="1">
      <alignment horizontal="center" vertical="center"/>
    </xf>
    <xf numFmtId="0" fontId="48" fillId="0" borderId="64" xfId="0" applyFont="1" applyBorder="1" applyAlignment="1">
      <alignment horizontal="center" vertical="center"/>
    </xf>
    <xf numFmtId="0" fontId="48" fillId="0" borderId="65" xfId="0" applyFont="1" applyBorder="1" applyAlignment="1">
      <alignment horizontal="center" vertical="center"/>
    </xf>
    <xf numFmtId="0" fontId="43" fillId="0" borderId="36" xfId="47" applyFont="1" applyBorder="1" applyAlignment="1" applyProtection="1">
      <alignment horizontal="left" vertical="center"/>
      <protection locked="0"/>
    </xf>
    <xf numFmtId="0" fontId="43" fillId="0" borderId="43" xfId="47" applyFont="1" applyBorder="1" applyAlignment="1" applyProtection="1">
      <alignment horizontal="left" vertical="center"/>
      <protection locked="0"/>
    </xf>
    <xf numFmtId="0" fontId="48" fillId="0" borderId="66" xfId="47" applyFont="1" applyBorder="1" applyAlignment="1">
      <alignment horizontal="center" vertical="center"/>
    </xf>
    <xf numFmtId="0" fontId="48" fillId="0" borderId="11" xfId="47" applyFont="1" applyBorder="1" applyAlignment="1">
      <alignment horizontal="center" vertical="center"/>
    </xf>
    <xf numFmtId="0" fontId="43" fillId="0" borderId="64" xfId="47" applyFont="1" applyBorder="1" applyAlignment="1" applyProtection="1">
      <alignment horizontal="center" vertical="center"/>
      <protection locked="0"/>
    </xf>
    <xf numFmtId="0" fontId="43" fillId="0" borderId="65" xfId="47" applyFont="1" applyBorder="1" applyAlignment="1" applyProtection="1">
      <alignment horizontal="center" vertical="center"/>
      <protection locked="0"/>
    </xf>
    <xf numFmtId="0" fontId="42" fillId="0" borderId="67" xfId="47" applyFont="1" applyBorder="1" applyAlignment="1">
      <alignment horizontal="center" vertical="center"/>
    </xf>
    <xf numFmtId="0" fontId="42" fillId="0" borderId="62" xfId="47" applyFont="1" applyBorder="1" applyAlignment="1">
      <alignment horizontal="center" vertical="center"/>
    </xf>
    <xf numFmtId="0" fontId="42" fillId="0" borderId="68" xfId="47" applyFont="1" applyBorder="1" applyAlignment="1">
      <alignment horizontal="center" vertical="center"/>
    </xf>
    <xf numFmtId="0" fontId="42" fillId="0" borderId="65" xfId="47" applyFont="1" applyBorder="1" applyAlignment="1">
      <alignment horizontal="center" vertical="center"/>
    </xf>
    <xf numFmtId="0" fontId="43" fillId="0" borderId="69" xfId="47" applyFont="1" applyBorder="1" applyAlignment="1" applyProtection="1">
      <alignment horizontal="center" vertical="center"/>
      <protection locked="0"/>
    </xf>
    <xf numFmtId="0" fontId="43" fillId="0" borderId="70" xfId="47" applyFont="1" applyBorder="1" applyAlignment="1" applyProtection="1">
      <alignment horizontal="center" vertical="center"/>
      <protection locked="0"/>
    </xf>
    <xf numFmtId="0" fontId="43" fillId="0" borderId="66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38" fillId="0" borderId="0" xfId="0" applyFont="1" applyAlignment="1">
      <alignment horizontal="left"/>
    </xf>
    <xf numFmtId="176" fontId="31" fillId="24" borderId="66" xfId="49" applyNumberFormat="1" applyFont="1" applyFill="1" applyBorder="1" applyAlignment="1">
      <alignment horizontal="center" vertical="center"/>
    </xf>
    <xf numFmtId="176" fontId="31" fillId="24" borderId="10" xfId="49" applyNumberFormat="1" applyFont="1" applyFill="1" applyBorder="1" applyAlignment="1">
      <alignment horizontal="center" vertical="center"/>
    </xf>
    <xf numFmtId="176" fontId="31" fillId="24" borderId="11" xfId="49" applyNumberFormat="1" applyFont="1" applyFill="1" applyBorder="1" applyAlignment="1">
      <alignment horizontal="center" vertical="center"/>
    </xf>
    <xf numFmtId="38" fontId="36" fillId="0" borderId="103" xfId="49" applyNumberFormat="1" applyFont="1" applyBorder="1" applyAlignment="1">
      <alignment horizontal="right" vertical="center"/>
    </xf>
    <xf numFmtId="0" fontId="36" fillId="0" borderId="0" xfId="49" applyFont="1" applyAlignment="1">
      <alignment horizontal="right" vertical="center"/>
    </xf>
    <xf numFmtId="0" fontId="36" fillId="0" borderId="37" xfId="49" applyFont="1" applyBorder="1" applyAlignment="1">
      <alignment horizontal="right" vertical="center"/>
    </xf>
    <xf numFmtId="38" fontId="36" fillId="0" borderId="103" xfId="34" applyFont="1" applyBorder="1" applyAlignment="1" applyProtection="1">
      <alignment horizontal="right" vertical="center"/>
    </xf>
    <xf numFmtId="38" fontId="36" fillId="0" borderId="0" xfId="34" applyFont="1" applyBorder="1" applyAlignment="1" applyProtection="1">
      <alignment horizontal="right" vertical="center"/>
    </xf>
    <xf numFmtId="0" fontId="40" fillId="0" borderId="28" xfId="49" applyFont="1" applyBorder="1" applyAlignment="1">
      <alignment horizontal="center" vertical="center"/>
    </xf>
    <xf numFmtId="0" fontId="40" fillId="0" borderId="99" xfId="49" applyFont="1" applyBorder="1" applyAlignment="1">
      <alignment horizontal="center" vertical="center"/>
    </xf>
    <xf numFmtId="2" fontId="36" fillId="0" borderId="22" xfId="49" applyNumberFormat="1" applyFont="1" applyBorder="1" applyAlignment="1">
      <alignment horizontal="center" vertical="center"/>
    </xf>
    <xf numFmtId="2" fontId="36" fillId="0" borderId="105" xfId="49" applyNumberFormat="1" applyFont="1" applyBorder="1" applyAlignment="1">
      <alignment horizontal="center" vertical="center"/>
    </xf>
    <xf numFmtId="38" fontId="34" fillId="0" borderId="80" xfId="49" applyNumberFormat="1" applyFont="1" applyBorder="1" applyAlignment="1">
      <alignment horizontal="right" vertical="center"/>
    </xf>
    <xf numFmtId="0" fontId="34" fillId="0" borderId="10" xfId="49" applyFont="1" applyBorder="1" applyAlignment="1">
      <alignment horizontal="right" vertical="center"/>
    </xf>
    <xf numFmtId="0" fontId="34" fillId="0" borderId="39" xfId="49" applyFont="1" applyBorder="1" applyAlignment="1">
      <alignment horizontal="right" vertical="center"/>
    </xf>
    <xf numFmtId="38" fontId="34" fillId="0" borderId="80" xfId="34" applyFont="1" applyBorder="1" applyAlignment="1" applyProtection="1">
      <alignment horizontal="right" vertical="center"/>
    </xf>
    <xf numFmtId="38" fontId="34" fillId="0" borderId="10" xfId="34" applyFont="1" applyBorder="1" applyAlignment="1" applyProtection="1">
      <alignment horizontal="right" vertical="center"/>
    </xf>
    <xf numFmtId="38" fontId="36" fillId="30" borderId="10" xfId="34" applyFont="1" applyFill="1" applyBorder="1" applyAlignment="1" applyProtection="1">
      <alignment horizontal="right" vertical="center"/>
    </xf>
    <xf numFmtId="38" fontId="36" fillId="30" borderId="39" xfId="34" applyFont="1" applyFill="1" applyBorder="1" applyAlignment="1" applyProtection="1">
      <alignment horizontal="right" vertical="center"/>
    </xf>
    <xf numFmtId="0" fontId="31" fillId="24" borderId="56" xfId="49" applyFont="1" applyFill="1" applyBorder="1" applyAlignment="1">
      <alignment horizontal="center" vertical="center"/>
    </xf>
    <xf numFmtId="0" fontId="31" fillId="24" borderId="17" xfId="49" applyFont="1" applyFill="1" applyBorder="1" applyAlignment="1">
      <alignment horizontal="center" vertical="center"/>
    </xf>
    <xf numFmtId="0" fontId="31" fillId="24" borderId="63" xfId="49" applyFont="1" applyFill="1" applyBorder="1" applyAlignment="1">
      <alignment horizontal="center" vertical="center"/>
    </xf>
    <xf numFmtId="0" fontId="31" fillId="24" borderId="0" xfId="49" applyFont="1" applyFill="1" applyAlignment="1">
      <alignment horizontal="center" vertical="center"/>
    </xf>
    <xf numFmtId="0" fontId="31" fillId="24" borderId="64" xfId="49" applyFont="1" applyFill="1" applyBorder="1" applyAlignment="1">
      <alignment horizontal="center" vertical="center"/>
    </xf>
    <xf numFmtId="0" fontId="31" fillId="24" borderId="36" xfId="49" applyFont="1" applyFill="1" applyBorder="1" applyAlignment="1">
      <alignment horizontal="center" vertical="center"/>
    </xf>
    <xf numFmtId="0" fontId="36" fillId="0" borderId="12" xfId="49" applyFont="1" applyBorder="1" applyAlignment="1">
      <alignment horizontal="center" vertical="center"/>
    </xf>
    <xf numFmtId="0" fontId="39" fillId="0" borderId="118" xfId="49" applyFont="1" applyBorder="1" applyAlignment="1">
      <alignment horizontal="center" vertical="center"/>
    </xf>
    <xf numFmtId="0" fontId="36" fillId="0" borderId="101" xfId="49" applyFont="1" applyBorder="1" applyAlignment="1">
      <alignment horizontal="center" vertical="center"/>
    </xf>
    <xf numFmtId="0" fontId="36" fillId="0" borderId="119" xfId="49" applyFont="1" applyBorder="1" applyAlignment="1">
      <alignment horizontal="center" vertical="center" shrinkToFit="1"/>
    </xf>
    <xf numFmtId="0" fontId="34" fillId="0" borderId="12" xfId="49" applyFont="1" applyBorder="1" applyAlignment="1">
      <alignment horizontal="center" vertical="center"/>
    </xf>
    <xf numFmtId="38" fontId="36" fillId="30" borderId="80" xfId="34" applyFont="1" applyFill="1" applyBorder="1" applyAlignment="1" applyProtection="1">
      <alignment horizontal="right" vertical="center"/>
    </xf>
    <xf numFmtId="182" fontId="36" fillId="0" borderId="83" xfId="49" applyNumberFormat="1" applyFont="1" applyBorder="1" applyAlignment="1">
      <alignment horizontal="right" vertical="center"/>
    </xf>
    <xf numFmtId="0" fontId="36" fillId="0" borderId="80" xfId="49" applyFont="1" applyBorder="1" applyAlignment="1" applyProtection="1">
      <alignment horizontal="left" vertical="center"/>
      <protection locked="0"/>
    </xf>
    <xf numFmtId="0" fontId="36" fillId="0" borderId="10" xfId="49" applyFont="1" applyBorder="1" applyAlignment="1" applyProtection="1">
      <alignment horizontal="left" vertical="center"/>
      <protection locked="0"/>
    </xf>
    <xf numFmtId="0" fontId="36" fillId="0" borderId="11" xfId="49" applyFont="1" applyBorder="1" applyAlignment="1" applyProtection="1">
      <alignment horizontal="left" vertical="center"/>
      <protection locked="0"/>
    </xf>
    <xf numFmtId="0" fontId="36" fillId="0" borderId="39" xfId="49" applyFont="1" applyBorder="1" applyAlignment="1" applyProtection="1">
      <alignment horizontal="left" vertical="center"/>
      <protection locked="0"/>
    </xf>
    <xf numFmtId="0" fontId="36" fillId="0" borderId="80" xfId="49" applyFont="1" applyBorder="1">
      <alignment vertical="center"/>
    </xf>
    <xf numFmtId="0" fontId="36" fillId="0" borderId="10" xfId="49" applyFont="1" applyBorder="1">
      <alignment vertical="center"/>
    </xf>
    <xf numFmtId="0" fontId="36" fillId="0" borderId="11" xfId="49" applyFont="1" applyBorder="1">
      <alignment vertical="center"/>
    </xf>
    <xf numFmtId="0" fontId="36" fillId="0" borderId="39" xfId="49" applyFont="1" applyBorder="1">
      <alignment vertical="center"/>
    </xf>
    <xf numFmtId="0" fontId="36" fillId="0" borderId="56" xfId="49" applyFont="1" applyBorder="1" applyAlignment="1">
      <alignment horizontal="center" vertical="center" wrapText="1"/>
    </xf>
    <xf numFmtId="0" fontId="36" fillId="0" borderId="17" xfId="49" applyFont="1" applyBorder="1" applyAlignment="1">
      <alignment horizontal="center" vertical="center"/>
    </xf>
    <xf numFmtId="0" fontId="36" fillId="0" borderId="82" xfId="49" applyFont="1" applyBorder="1" applyAlignment="1">
      <alignment horizontal="center" vertical="center"/>
    </xf>
    <xf numFmtId="0" fontId="36" fillId="0" borderId="63" xfId="49" applyFont="1" applyBorder="1" applyAlignment="1">
      <alignment horizontal="center" vertical="center"/>
    </xf>
    <xf numFmtId="0" fontId="36" fillId="0" borderId="0" xfId="49" applyFont="1" applyAlignment="1">
      <alignment horizontal="center" vertical="center"/>
    </xf>
    <xf numFmtId="0" fontId="36" fillId="0" borderId="37" xfId="49" applyFont="1" applyBorder="1" applyAlignment="1">
      <alignment horizontal="center" vertical="center"/>
    </xf>
    <xf numFmtId="0" fontId="36" fillId="0" borderId="64" xfId="49" applyFont="1" applyBorder="1" applyAlignment="1">
      <alignment horizontal="center" vertical="center"/>
    </xf>
    <xf numFmtId="0" fontId="36" fillId="0" borderId="36" xfId="49" applyFont="1" applyBorder="1" applyAlignment="1">
      <alignment horizontal="center" vertical="center"/>
    </xf>
    <xf numFmtId="0" fontId="36" fillId="0" borderId="84" xfId="49" applyFont="1" applyBorder="1" applyAlignment="1">
      <alignment horizontal="center" vertical="center"/>
    </xf>
    <xf numFmtId="0" fontId="41" fillId="27" borderId="0" xfId="49" applyFont="1" applyFill="1" applyAlignment="1">
      <alignment horizontal="center" vertical="center"/>
    </xf>
    <xf numFmtId="38" fontId="36" fillId="0" borderId="13" xfId="34" applyFont="1" applyBorder="1" applyAlignment="1" applyProtection="1">
      <alignment horizontal="right" vertical="center"/>
    </xf>
    <xf numFmtId="38" fontId="36" fillId="0" borderId="14" xfId="34" applyFont="1" applyBorder="1" applyAlignment="1" applyProtection="1">
      <alignment horizontal="right" vertical="center"/>
    </xf>
    <xf numFmtId="38" fontId="36" fillId="0" borderId="21" xfId="34" applyFont="1" applyBorder="1" applyAlignment="1" applyProtection="1">
      <alignment horizontal="right" vertical="center"/>
    </xf>
    <xf numFmtId="0" fontId="36" fillId="0" borderId="26" xfId="49" applyFont="1" applyBorder="1" applyAlignment="1">
      <alignment horizontal="center" vertical="center"/>
    </xf>
    <xf numFmtId="0" fontId="36" fillId="0" borderId="27" xfId="49" applyFont="1" applyBorder="1" applyAlignment="1">
      <alignment horizontal="center" vertical="center"/>
    </xf>
    <xf numFmtId="38" fontId="36" fillId="0" borderId="21" xfId="49" applyNumberFormat="1" applyFont="1" applyBorder="1" applyAlignment="1">
      <alignment horizontal="right" vertical="center"/>
    </xf>
    <xf numFmtId="0" fontId="36" fillId="0" borderId="14" xfId="49" applyFont="1" applyBorder="1" applyAlignment="1">
      <alignment horizontal="right" vertical="center"/>
    </xf>
    <xf numFmtId="0" fontId="36" fillId="0" borderId="15" xfId="49" applyFont="1" applyBorder="1" applyAlignment="1">
      <alignment horizontal="right" vertical="center"/>
    </xf>
    <xf numFmtId="0" fontId="36" fillId="0" borderId="30" xfId="49" applyFont="1" applyBorder="1" applyAlignment="1">
      <alignment horizontal="center" vertical="center"/>
    </xf>
    <xf numFmtId="0" fontId="36" fillId="0" borderId="29" xfId="49" applyFont="1" applyBorder="1" applyAlignment="1">
      <alignment horizontal="center" vertical="center"/>
    </xf>
    <xf numFmtId="0" fontId="36" fillId="0" borderId="28" xfId="49" applyFont="1" applyBorder="1" applyAlignment="1">
      <alignment horizontal="center" vertical="center"/>
    </xf>
    <xf numFmtId="38" fontId="34" fillId="0" borderId="66" xfId="34" applyFont="1" applyBorder="1" applyAlignment="1" applyProtection="1">
      <alignment horizontal="right" vertical="center"/>
    </xf>
    <xf numFmtId="38" fontId="36" fillId="0" borderId="63" xfId="34" applyFont="1" applyBorder="1" applyAlignment="1" applyProtection="1">
      <alignment horizontal="right" vertical="center"/>
    </xf>
    <xf numFmtId="2" fontId="34" fillId="0" borderId="11" xfId="49" applyNumberFormat="1" applyFont="1" applyBorder="1" applyAlignment="1">
      <alignment horizontal="center" vertical="center"/>
    </xf>
    <xf numFmtId="2" fontId="34" fillId="0" borderId="104" xfId="49" applyNumberFormat="1" applyFont="1" applyBorder="1" applyAlignment="1">
      <alignment horizontal="center" vertical="center"/>
    </xf>
    <xf numFmtId="2" fontId="36" fillId="0" borderId="24" xfId="49" applyNumberFormat="1" applyFont="1" applyBorder="1" applyAlignment="1">
      <alignment horizontal="center" vertical="center"/>
    </xf>
    <xf numFmtId="2" fontId="36" fillId="0" borderId="100" xfId="49" applyNumberFormat="1" applyFont="1" applyBorder="1" applyAlignment="1">
      <alignment horizontal="center" vertical="center"/>
    </xf>
    <xf numFmtId="38" fontId="36" fillId="0" borderId="23" xfId="49" applyNumberFormat="1" applyFont="1" applyBorder="1" applyAlignment="1">
      <alignment horizontal="right" vertical="center"/>
    </xf>
    <xf numFmtId="0" fontId="36" fillId="0" borderId="19" xfId="49" applyFont="1" applyBorder="1" applyAlignment="1">
      <alignment horizontal="right" vertical="center"/>
    </xf>
    <xf numFmtId="0" fontId="36" fillId="0" borderId="20" xfId="49" applyFont="1" applyBorder="1" applyAlignment="1">
      <alignment horizontal="right" vertical="center"/>
    </xf>
    <xf numFmtId="38" fontId="36" fillId="0" borderId="23" xfId="34" applyFont="1" applyBorder="1" applyAlignment="1" applyProtection="1">
      <alignment horizontal="right" vertical="center"/>
    </xf>
    <xf numFmtId="38" fontId="36" fillId="0" borderId="19" xfId="34" applyFont="1" applyBorder="1" applyAlignment="1" applyProtection="1">
      <alignment horizontal="right" vertical="center"/>
    </xf>
    <xf numFmtId="38" fontId="36" fillId="0" borderId="18" xfId="34" applyFont="1" applyBorder="1" applyAlignment="1" applyProtection="1">
      <alignment horizontal="right" vertical="center"/>
    </xf>
    <xf numFmtId="2" fontId="36" fillId="0" borderId="38" xfId="49" applyNumberFormat="1" applyFont="1" applyBorder="1" applyAlignment="1">
      <alignment horizontal="center" vertical="center"/>
    </xf>
    <xf numFmtId="2" fontId="36" fillId="0" borderId="102" xfId="49" applyNumberFormat="1" applyFont="1" applyBorder="1" applyAlignment="1">
      <alignment horizontal="center" vertical="center"/>
    </xf>
    <xf numFmtId="0" fontId="36" fillId="0" borderId="26" xfId="49" applyFont="1" applyBorder="1" applyAlignment="1" applyProtection="1">
      <alignment horizontal="left" vertical="center"/>
      <protection locked="0"/>
    </xf>
    <xf numFmtId="0" fontId="36" fillId="0" borderId="27" xfId="49" applyFont="1" applyBorder="1" applyAlignment="1" applyProtection="1">
      <alignment horizontal="left" vertical="center"/>
      <protection locked="0"/>
    </xf>
    <xf numFmtId="0" fontId="36" fillId="0" borderId="28" xfId="49" applyFont="1" applyBorder="1" applyAlignment="1" applyProtection="1">
      <alignment horizontal="left" vertical="center"/>
      <protection locked="0"/>
    </xf>
    <xf numFmtId="0" fontId="36" fillId="0" borderId="83" xfId="49" applyFont="1" applyBorder="1" applyAlignment="1" applyProtection="1">
      <alignment horizontal="left" vertical="center"/>
      <protection locked="0"/>
    </xf>
    <xf numFmtId="0" fontId="36" fillId="0" borderId="95" xfId="49" applyFont="1" applyBorder="1" applyAlignment="1" applyProtection="1">
      <alignment horizontal="left" vertical="center"/>
      <protection locked="0"/>
    </xf>
    <xf numFmtId="0" fontId="36" fillId="0" borderId="21" xfId="49" applyFont="1" applyBorder="1" applyAlignment="1" applyProtection="1">
      <alignment horizontal="left" vertical="center"/>
      <protection locked="0"/>
    </xf>
    <xf numFmtId="0" fontId="36" fillId="0" borderId="14" xfId="49" applyFont="1" applyBorder="1" applyAlignment="1" applyProtection="1">
      <alignment horizontal="left" vertical="center"/>
      <protection locked="0"/>
    </xf>
    <xf numFmtId="0" fontId="36" fillId="0" borderId="15" xfId="49" applyFont="1" applyBorder="1" applyAlignment="1" applyProtection="1">
      <alignment horizontal="left" vertical="center"/>
      <protection locked="0"/>
    </xf>
    <xf numFmtId="0" fontId="36" fillId="0" borderId="30" xfId="49" applyFont="1" applyBorder="1" applyAlignment="1" applyProtection="1">
      <alignment horizontal="left" vertical="center"/>
      <protection locked="0"/>
    </xf>
    <xf numFmtId="0" fontId="36" fillId="0" borderId="22" xfId="49" applyFont="1" applyBorder="1" applyAlignment="1" applyProtection="1">
      <alignment horizontal="left" vertical="center"/>
      <protection locked="0"/>
    </xf>
    <xf numFmtId="182" fontId="36" fillId="0" borderId="94" xfId="49" applyNumberFormat="1" applyFont="1" applyBorder="1" applyAlignment="1">
      <alignment horizontal="right" vertical="center"/>
    </xf>
    <xf numFmtId="182" fontId="36" fillId="0" borderId="93" xfId="49" applyNumberFormat="1" applyFont="1" applyBorder="1" applyAlignment="1">
      <alignment horizontal="right" vertical="center"/>
    </xf>
    <xf numFmtId="182" fontId="36" fillId="0" borderId="85" xfId="49" applyNumberFormat="1" applyFont="1" applyBorder="1" applyAlignment="1">
      <alignment horizontal="right" vertical="center"/>
    </xf>
    <xf numFmtId="38" fontId="36" fillId="0" borderId="23" xfId="34" applyFont="1" applyFill="1" applyBorder="1" applyAlignment="1">
      <alignment horizontal="right" vertical="center"/>
    </xf>
    <xf numFmtId="38" fontId="36" fillId="0" borderId="19" xfId="34" applyFont="1" applyFill="1" applyBorder="1" applyAlignment="1">
      <alignment horizontal="right" vertical="center"/>
    </xf>
    <xf numFmtId="38" fontId="36" fillId="0" borderId="20" xfId="34" applyFont="1" applyFill="1" applyBorder="1" applyAlignment="1">
      <alignment horizontal="right" vertical="center"/>
    </xf>
    <xf numFmtId="38" fontId="36" fillId="0" borderId="21" xfId="34" applyFont="1" applyFill="1" applyBorder="1" applyAlignment="1">
      <alignment horizontal="right" vertical="center"/>
    </xf>
    <xf numFmtId="38" fontId="36" fillId="0" borderId="14" xfId="34" applyFont="1" applyFill="1" applyBorder="1" applyAlignment="1">
      <alignment horizontal="right" vertical="center"/>
    </xf>
    <xf numFmtId="38" fontId="36" fillId="0" borderId="15" xfId="34" applyFont="1" applyFill="1" applyBorder="1" applyAlignment="1">
      <alignment horizontal="right" vertical="center"/>
    </xf>
    <xf numFmtId="38" fontId="36" fillId="0" borderId="85" xfId="34" applyFont="1" applyFill="1" applyBorder="1" applyAlignment="1">
      <alignment horizontal="right" vertical="center"/>
    </xf>
    <xf numFmtId="38" fontId="36" fillId="0" borderId="80" xfId="34" applyFont="1" applyFill="1" applyBorder="1" applyAlignment="1">
      <alignment horizontal="right" vertical="center"/>
    </xf>
    <xf numFmtId="38" fontId="36" fillId="0" borderId="10" xfId="34" applyFont="1" applyFill="1" applyBorder="1" applyAlignment="1">
      <alignment horizontal="right" vertical="center"/>
    </xf>
    <xf numFmtId="38" fontId="36" fillId="0" borderId="39" xfId="34" applyFont="1" applyFill="1" applyBorder="1" applyAlignment="1">
      <alignment horizontal="right" vertical="center"/>
    </xf>
    <xf numFmtId="0" fontId="36" fillId="0" borderId="93" xfId="49" applyFont="1" applyBorder="1" applyAlignment="1">
      <alignment horizontal="center" vertical="center"/>
    </xf>
    <xf numFmtId="0" fontId="36" fillId="0" borderId="85" xfId="49" applyFont="1" applyBorder="1" applyAlignment="1">
      <alignment horizontal="left" vertical="center"/>
    </xf>
    <xf numFmtId="176" fontId="36" fillId="0" borderId="79" xfId="49" applyNumberFormat="1" applyFont="1" applyBorder="1" applyAlignment="1">
      <alignment horizontal="center" vertical="center"/>
    </xf>
    <xf numFmtId="0" fontId="36" fillId="0" borderId="79" xfId="49" applyFont="1" applyBorder="1" applyAlignment="1">
      <alignment horizontal="left" vertical="center"/>
    </xf>
    <xf numFmtId="0" fontId="31" fillId="24" borderId="80" xfId="49" applyFont="1" applyFill="1" applyBorder="1" applyAlignment="1">
      <alignment horizontal="center" vertical="center"/>
    </xf>
    <xf numFmtId="0" fontId="31" fillId="24" borderId="10" xfId="49" applyFont="1" applyFill="1" applyBorder="1" applyAlignment="1">
      <alignment horizontal="center" vertical="center"/>
    </xf>
    <xf numFmtId="0" fontId="31" fillId="24" borderId="39" xfId="49" applyFont="1" applyFill="1" applyBorder="1" applyAlignment="1">
      <alignment horizontal="center" vertical="center"/>
    </xf>
    <xf numFmtId="0" fontId="36" fillId="0" borderId="85" xfId="49" applyFont="1" applyBorder="1" applyAlignment="1">
      <alignment horizontal="center" vertical="center"/>
    </xf>
    <xf numFmtId="176" fontId="36" fillId="0" borderId="85" xfId="49" applyNumberFormat="1" applyFont="1" applyBorder="1" applyAlignment="1">
      <alignment horizontal="center" vertical="center"/>
    </xf>
    <xf numFmtId="176" fontId="36" fillId="0" borderId="93" xfId="49" applyNumberFormat="1" applyFont="1" applyBorder="1" applyAlignment="1">
      <alignment horizontal="center" vertical="center"/>
    </xf>
    <xf numFmtId="0" fontId="36" fillId="0" borderId="85" xfId="49" applyFont="1" applyBorder="1" applyAlignment="1" applyProtection="1">
      <alignment horizontal="left" vertical="center"/>
      <protection locked="0"/>
    </xf>
    <xf numFmtId="0" fontId="36" fillId="0" borderId="93" xfId="49" applyFont="1" applyBorder="1" applyAlignment="1">
      <alignment horizontal="left" vertical="center"/>
    </xf>
    <xf numFmtId="176" fontId="31" fillId="24" borderId="83" xfId="49" applyNumberFormat="1" applyFont="1" applyFill="1" applyBorder="1" applyAlignment="1">
      <alignment horizontal="center" vertical="center"/>
    </xf>
    <xf numFmtId="0" fontId="36" fillId="0" borderId="23" xfId="49" applyFont="1" applyBorder="1" applyAlignment="1">
      <alignment horizontal="left" vertical="center"/>
    </xf>
    <xf numFmtId="0" fontId="36" fillId="0" borderId="19" xfId="49" applyFont="1" applyBorder="1" applyAlignment="1">
      <alignment horizontal="left" vertical="center"/>
    </xf>
    <xf numFmtId="0" fontId="36" fillId="0" borderId="20" xfId="49" applyFont="1" applyBorder="1" applyAlignment="1">
      <alignment horizontal="left" vertical="center"/>
    </xf>
    <xf numFmtId="176" fontId="36" fillId="0" borderId="23" xfId="49" applyNumberFormat="1" applyFont="1" applyBorder="1" applyAlignment="1">
      <alignment horizontal="center" vertical="center"/>
    </xf>
    <xf numFmtId="176" fontId="36" fillId="0" borderId="20" xfId="49" applyNumberFormat="1" applyFont="1" applyBorder="1" applyAlignment="1">
      <alignment horizontal="center" vertical="center"/>
    </xf>
    <xf numFmtId="0" fontId="31" fillId="24" borderId="83" xfId="49" applyFont="1" applyFill="1" applyBorder="1" applyAlignment="1">
      <alignment horizontal="center" vertical="center"/>
    </xf>
    <xf numFmtId="0" fontId="36" fillId="0" borderId="79" xfId="49" applyFont="1" applyBorder="1" applyAlignment="1" applyProtection="1">
      <alignment horizontal="left" vertical="center"/>
      <protection locked="0"/>
    </xf>
    <xf numFmtId="0" fontId="31" fillId="0" borderId="83" xfId="49" applyFont="1" applyBorder="1" applyAlignment="1" applyProtection="1">
      <alignment horizontal="left" vertical="center"/>
      <protection locked="0"/>
    </xf>
    <xf numFmtId="38" fontId="36" fillId="0" borderId="26" xfId="34" applyFont="1" applyFill="1" applyBorder="1" applyAlignment="1">
      <alignment horizontal="right" vertical="center"/>
    </xf>
    <xf numFmtId="38" fontId="36" fillId="0" borderId="27" xfId="34" applyFont="1" applyFill="1" applyBorder="1" applyAlignment="1">
      <alignment horizontal="right" vertical="center"/>
    </xf>
    <xf numFmtId="38" fontId="36" fillId="0" borderId="30" xfId="34" applyFont="1" applyFill="1" applyBorder="1" applyAlignment="1">
      <alignment horizontal="right" vertical="center"/>
    </xf>
    <xf numFmtId="38" fontId="36" fillId="0" borderId="80" xfId="49" applyNumberFormat="1" applyFont="1" applyBorder="1" applyAlignment="1">
      <alignment horizontal="right" vertical="center"/>
    </xf>
    <xf numFmtId="38" fontId="36" fillId="0" borderId="10" xfId="49" applyNumberFormat="1" applyFont="1" applyBorder="1" applyAlignment="1">
      <alignment horizontal="right" vertical="center"/>
    </xf>
    <xf numFmtId="38" fontId="36" fillId="0" borderId="39" xfId="49" applyNumberFormat="1" applyFont="1" applyBorder="1" applyAlignment="1">
      <alignment horizontal="right" vertical="center"/>
    </xf>
    <xf numFmtId="38" fontId="36" fillId="0" borderId="83" xfId="49" applyNumberFormat="1" applyFont="1" applyBorder="1" applyAlignment="1">
      <alignment horizontal="right" vertical="center"/>
    </xf>
    <xf numFmtId="0" fontId="36" fillId="0" borderId="83" xfId="49" applyFont="1" applyBorder="1" applyAlignment="1">
      <alignment horizontal="right" vertical="center"/>
    </xf>
    <xf numFmtId="38" fontId="36" fillId="0" borderId="93" xfId="34" applyFont="1" applyFill="1" applyBorder="1" applyAlignment="1">
      <alignment horizontal="right" vertical="center"/>
    </xf>
    <xf numFmtId="176" fontId="36" fillId="0" borderId="85" xfId="49" applyNumberFormat="1" applyFont="1" applyBorder="1" applyAlignment="1" applyProtection="1">
      <alignment horizontal="left" vertical="center"/>
      <protection locked="0"/>
    </xf>
    <xf numFmtId="0" fontId="36" fillId="0" borderId="80" xfId="0" applyFont="1" applyBorder="1" applyAlignment="1" applyProtection="1">
      <alignment horizontal="left" vertical="center"/>
      <protection locked="0"/>
    </xf>
    <xf numFmtId="0" fontId="36" fillId="0" borderId="10" xfId="0" applyFont="1" applyBorder="1" applyAlignment="1" applyProtection="1">
      <alignment horizontal="left" vertical="center"/>
      <protection locked="0"/>
    </xf>
    <xf numFmtId="0" fontId="36" fillId="0" borderId="39" xfId="0" applyFont="1" applyBorder="1" applyAlignment="1" applyProtection="1">
      <alignment horizontal="left" vertical="center"/>
      <protection locked="0"/>
    </xf>
    <xf numFmtId="182" fontId="36" fillId="0" borderId="91" xfId="49" applyNumberFormat="1" applyFont="1" applyBorder="1" applyAlignment="1">
      <alignment horizontal="right" vertical="center"/>
    </xf>
    <xf numFmtId="0" fontId="36" fillId="0" borderId="23" xfId="49" applyFont="1" applyBorder="1" applyAlignment="1" applyProtection="1">
      <alignment horizontal="left" vertical="center"/>
      <protection locked="0"/>
    </xf>
    <xf numFmtId="0" fontId="36" fillId="0" borderId="19" xfId="49" applyFont="1" applyBorder="1" applyAlignment="1" applyProtection="1">
      <alignment horizontal="left" vertical="center"/>
      <protection locked="0"/>
    </xf>
    <xf numFmtId="0" fontId="36" fillId="0" borderId="20" xfId="49" applyFont="1" applyBorder="1" applyAlignment="1" applyProtection="1">
      <alignment horizontal="left" vertical="center"/>
      <protection locked="0"/>
    </xf>
    <xf numFmtId="0" fontId="37" fillId="0" borderId="93" xfId="49" applyFont="1" applyBorder="1" applyAlignment="1">
      <alignment horizontal="center" vertical="center"/>
    </xf>
    <xf numFmtId="0" fontId="37" fillId="0" borderId="97" xfId="49" applyFont="1" applyBorder="1" applyAlignment="1">
      <alignment horizontal="center" vertical="center"/>
    </xf>
    <xf numFmtId="176" fontId="37" fillId="0" borderId="92" xfId="49" applyNumberFormat="1" applyFont="1" applyBorder="1" applyAlignment="1" applyProtection="1">
      <alignment horizontal="center" vertical="center"/>
      <protection locked="0"/>
    </xf>
    <xf numFmtId="176" fontId="36" fillId="0" borderId="93" xfId="49" applyNumberFormat="1" applyFont="1" applyBorder="1" applyAlignment="1" applyProtection="1">
      <alignment horizontal="left" vertical="center"/>
      <protection locked="0"/>
    </xf>
    <xf numFmtId="0" fontId="37" fillId="0" borderId="92" xfId="49" applyFont="1" applyBorder="1" applyAlignment="1" applyProtection="1">
      <alignment horizontal="left" vertical="center"/>
      <protection locked="0"/>
    </xf>
    <xf numFmtId="0" fontId="37" fillId="0" borderId="98" xfId="49" applyFont="1" applyBorder="1" applyAlignment="1" applyProtection="1">
      <alignment horizontal="left" vertical="center"/>
      <protection locked="0"/>
    </xf>
    <xf numFmtId="0" fontId="36" fillId="0" borderId="92" xfId="49" applyFont="1" applyBorder="1" applyAlignment="1">
      <alignment horizontal="center" vertical="center"/>
    </xf>
    <xf numFmtId="0" fontId="33" fillId="0" borderId="80" xfId="49" applyFont="1" applyBorder="1" applyAlignment="1">
      <alignment horizontal="center" vertical="center"/>
    </xf>
    <xf numFmtId="0" fontId="33" fillId="0" borderId="10" xfId="49" applyFont="1" applyBorder="1" applyAlignment="1">
      <alignment horizontal="center" vertical="center"/>
    </xf>
    <xf numFmtId="0" fontId="33" fillId="0" borderId="11" xfId="49" applyFont="1" applyBorder="1" applyAlignment="1">
      <alignment horizontal="center" vertical="center"/>
    </xf>
    <xf numFmtId="0" fontId="35" fillId="0" borderId="66" xfId="49" applyFont="1" applyBorder="1" applyAlignment="1">
      <alignment horizontal="center" vertical="center"/>
    </xf>
    <xf numFmtId="0" fontId="35" fillId="0" borderId="39" xfId="49" applyFont="1" applyBorder="1" applyAlignment="1">
      <alignment horizontal="center" vertical="center"/>
    </xf>
    <xf numFmtId="38" fontId="33" fillId="0" borderId="80" xfId="34" applyFont="1" applyBorder="1" applyAlignment="1" applyProtection="1">
      <alignment horizontal="right" vertical="center"/>
    </xf>
    <xf numFmtId="38" fontId="33" fillId="0" borderId="10" xfId="34" applyFont="1" applyBorder="1" applyAlignment="1" applyProtection="1">
      <alignment horizontal="right" vertical="center"/>
    </xf>
    <xf numFmtId="0" fontId="32" fillId="32" borderId="115" xfId="0" applyFont="1" applyFill="1" applyBorder="1" applyAlignment="1">
      <alignment horizontal="center" vertical="center"/>
    </xf>
    <xf numFmtId="0" fontId="32" fillId="32" borderId="10" xfId="0" applyFont="1" applyFill="1" applyBorder="1" applyAlignment="1">
      <alignment horizontal="center" vertical="center"/>
    </xf>
    <xf numFmtId="49" fontId="33" fillId="32" borderId="10" xfId="0" applyNumberFormat="1" applyFont="1" applyFill="1" applyBorder="1" applyAlignment="1">
      <alignment horizontal="center" vertical="center"/>
    </xf>
    <xf numFmtId="49" fontId="33" fillId="32" borderId="11" xfId="0" applyNumberFormat="1" applyFont="1" applyFill="1" applyBorder="1" applyAlignment="1">
      <alignment horizontal="center" vertical="center"/>
    </xf>
    <xf numFmtId="0" fontId="36" fillId="0" borderId="10" xfId="49" applyFont="1" applyBorder="1" applyAlignment="1">
      <alignment horizontal="center" vertical="center"/>
    </xf>
    <xf numFmtId="0" fontId="36" fillId="0" borderId="81" xfId="49" applyFont="1" applyBorder="1" applyAlignment="1">
      <alignment horizontal="center" vertical="center" shrinkToFit="1"/>
    </xf>
    <xf numFmtId="0" fontId="36" fillId="0" borderId="17" xfId="49" applyFont="1" applyBorder="1" applyAlignment="1">
      <alignment horizontal="center" vertical="center" shrinkToFit="1"/>
    </xf>
    <xf numFmtId="0" fontId="36" fillId="0" borderId="82" xfId="49" applyFont="1" applyBorder="1" applyAlignment="1">
      <alignment horizontal="center" vertical="center" shrinkToFit="1"/>
    </xf>
    <xf numFmtId="0" fontId="36" fillId="0" borderId="89" xfId="49" applyFont="1" applyBorder="1" applyAlignment="1">
      <alignment horizontal="center" vertical="center" shrinkToFit="1"/>
    </xf>
    <xf numFmtId="0" fontId="36" fillId="0" borderId="36" xfId="49" applyFont="1" applyBorder="1" applyAlignment="1">
      <alignment horizontal="center" vertical="center" shrinkToFit="1"/>
    </xf>
    <xf numFmtId="0" fontId="36" fillId="0" borderId="84" xfId="49" applyFont="1" applyBorder="1" applyAlignment="1">
      <alignment horizontal="center" vertical="center" shrinkToFit="1"/>
    </xf>
    <xf numFmtId="0" fontId="36" fillId="0" borderId="93" xfId="49" applyFont="1" applyBorder="1" applyAlignment="1" applyProtection="1">
      <alignment horizontal="left" vertical="center"/>
      <protection locked="0"/>
    </xf>
    <xf numFmtId="0" fontId="31" fillId="24" borderId="66" xfId="0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horizontal="center" vertical="center"/>
    </xf>
    <xf numFmtId="0" fontId="35" fillId="0" borderId="10" xfId="49" applyFont="1" applyBorder="1" applyAlignment="1">
      <alignment horizontal="center" vertical="center"/>
    </xf>
    <xf numFmtId="0" fontId="35" fillId="0" borderId="66" xfId="49" applyFont="1" applyBorder="1" applyAlignment="1">
      <alignment horizontal="center" vertical="center" wrapText="1"/>
    </xf>
    <xf numFmtId="0" fontId="35" fillId="0" borderId="10" xfId="49" applyFont="1" applyBorder="1" applyAlignment="1">
      <alignment horizontal="center" vertical="center" wrapText="1"/>
    </xf>
    <xf numFmtId="0" fontId="35" fillId="0" borderId="39" xfId="49" applyFont="1" applyBorder="1" applyAlignment="1">
      <alignment horizontal="center" vertical="center" wrapText="1"/>
    </xf>
    <xf numFmtId="49" fontId="33" fillId="0" borderId="80" xfId="49" applyNumberFormat="1" applyFont="1" applyBorder="1" applyAlignment="1" applyProtection="1">
      <alignment horizontal="left" vertical="center"/>
      <protection locked="0"/>
    </xf>
    <xf numFmtId="0" fontId="33" fillId="0" borderId="10" xfId="49" applyFont="1" applyBorder="1" applyAlignment="1" applyProtection="1">
      <alignment horizontal="left" vertical="center"/>
      <protection locked="0"/>
    </xf>
    <xf numFmtId="0" fontId="33" fillId="0" borderId="11" xfId="49" applyFont="1" applyBorder="1" applyAlignment="1" applyProtection="1">
      <alignment horizontal="left" vertical="center"/>
      <protection locked="0"/>
    </xf>
    <xf numFmtId="0" fontId="33" fillId="0" borderId="10" xfId="49" applyFont="1" applyBorder="1" applyAlignment="1">
      <alignment horizontal="center" vertical="center" shrinkToFit="1"/>
    </xf>
    <xf numFmtId="183" fontId="33" fillId="0" borderId="10" xfId="0" applyNumberFormat="1" applyFont="1" applyBorder="1" applyAlignment="1" applyProtection="1">
      <alignment horizontal="center" vertical="center" shrinkToFit="1"/>
      <protection locked="0"/>
    </xf>
    <xf numFmtId="181" fontId="33" fillId="0" borderId="10" xfId="49" applyNumberFormat="1" applyFont="1" applyBorder="1" applyProtection="1">
      <alignment vertical="center"/>
      <protection locked="0"/>
    </xf>
    <xf numFmtId="181" fontId="35" fillId="0" borderId="10" xfId="0" applyNumberFormat="1" applyFont="1" applyBorder="1" applyAlignment="1">
      <alignment vertical="center"/>
    </xf>
    <xf numFmtId="0" fontId="36" fillId="0" borderId="99" xfId="49" applyFont="1" applyBorder="1" applyAlignment="1">
      <alignment horizontal="center" vertical="center"/>
    </xf>
    <xf numFmtId="0" fontId="36" fillId="0" borderId="100" xfId="49" applyFont="1" applyBorder="1" applyAlignment="1">
      <alignment horizontal="center" vertical="center"/>
    </xf>
    <xf numFmtId="0" fontId="36" fillId="0" borderId="21" xfId="49" applyFont="1" applyBorder="1" applyAlignment="1" applyProtection="1">
      <alignment horizontal="left" vertical="center" wrapText="1"/>
      <protection locked="0"/>
    </xf>
    <xf numFmtId="0" fontId="36" fillId="0" borderId="14" xfId="49" applyFont="1" applyBorder="1" applyAlignment="1" applyProtection="1">
      <alignment horizontal="left" vertical="center" wrapText="1"/>
      <protection locked="0"/>
    </xf>
    <xf numFmtId="0" fontId="36" fillId="0" borderId="15" xfId="49" applyFont="1" applyBorder="1" applyAlignment="1" applyProtection="1">
      <alignment horizontal="left" vertical="center" wrapText="1"/>
      <protection locked="0"/>
    </xf>
    <xf numFmtId="0" fontId="36" fillId="0" borderId="26" xfId="49" applyFont="1" applyBorder="1" applyAlignment="1" applyProtection="1">
      <alignment horizontal="left" vertical="center" wrapText="1"/>
      <protection locked="0"/>
    </xf>
    <xf numFmtId="0" fontId="36" fillId="0" borderId="27" xfId="49" applyFont="1" applyBorder="1" applyAlignment="1" applyProtection="1">
      <alignment horizontal="left" vertical="center" wrapText="1"/>
      <protection locked="0"/>
    </xf>
    <xf numFmtId="0" fontId="36" fillId="0" borderId="30" xfId="49" applyFont="1" applyBorder="1" applyAlignment="1" applyProtection="1">
      <alignment horizontal="left" vertical="center" wrapText="1"/>
      <protection locked="0"/>
    </xf>
    <xf numFmtId="0" fontId="36" fillId="0" borderId="80" xfId="49" applyFont="1" applyBorder="1" applyAlignment="1" applyProtection="1">
      <alignment horizontal="left" vertical="center" wrapText="1"/>
      <protection locked="0"/>
    </xf>
    <xf numFmtId="0" fontId="36" fillId="0" borderId="10" xfId="49" applyFont="1" applyBorder="1" applyAlignment="1" applyProtection="1">
      <alignment horizontal="left" vertical="center" wrapText="1"/>
      <protection locked="0"/>
    </xf>
    <xf numFmtId="0" fontId="36" fillId="0" borderId="39" xfId="49" applyFont="1" applyBorder="1" applyAlignment="1" applyProtection="1">
      <alignment horizontal="left" vertical="center" wrapText="1"/>
      <protection locked="0"/>
    </xf>
    <xf numFmtId="0" fontId="36" fillId="0" borderId="85" xfId="49" applyFont="1" applyBorder="1" applyProtection="1">
      <alignment vertical="center"/>
      <protection locked="0"/>
    </xf>
    <xf numFmtId="0" fontId="36" fillId="0" borderId="86" xfId="49" applyFont="1" applyBorder="1" applyProtection="1">
      <alignment vertical="center"/>
      <protection locked="0"/>
    </xf>
    <xf numFmtId="0" fontId="36" fillId="0" borderId="86" xfId="49" applyFont="1" applyBorder="1" applyAlignment="1" applyProtection="1">
      <alignment horizontal="left" vertical="center"/>
      <protection locked="0"/>
    </xf>
    <xf numFmtId="182" fontId="36" fillId="0" borderId="23" xfId="49" applyNumberFormat="1" applyFont="1" applyBorder="1" applyAlignment="1">
      <alignment horizontal="right" vertical="center"/>
    </xf>
    <xf numFmtId="182" fontId="36" fillId="0" borderId="19" xfId="49" applyNumberFormat="1" applyFont="1" applyBorder="1" applyAlignment="1">
      <alignment horizontal="right" vertical="center"/>
    </xf>
    <xf numFmtId="182" fontId="36" fillId="0" borderId="20" xfId="49" applyNumberFormat="1" applyFont="1" applyBorder="1" applyAlignment="1">
      <alignment horizontal="right" vertical="center"/>
    </xf>
    <xf numFmtId="0" fontId="36" fillId="0" borderId="11" xfId="0" applyFont="1" applyBorder="1" applyAlignment="1" applyProtection="1">
      <alignment horizontal="left" vertical="center"/>
      <protection locked="0"/>
    </xf>
    <xf numFmtId="0" fontId="36" fillId="0" borderId="24" xfId="49" applyFont="1" applyBorder="1" applyAlignment="1" applyProtection="1">
      <alignment horizontal="left" vertical="center"/>
      <protection locked="0"/>
    </xf>
    <xf numFmtId="0" fontId="36" fillId="30" borderId="0" xfId="49" applyFont="1" applyFill="1" applyAlignment="1">
      <alignment horizontal="center" vertical="center"/>
    </xf>
    <xf numFmtId="0" fontId="36" fillId="0" borderId="97" xfId="49" applyFont="1" applyBorder="1" applyAlignment="1" applyProtection="1">
      <alignment horizontal="left" vertical="center"/>
      <protection locked="0"/>
    </xf>
    <xf numFmtId="0" fontId="36" fillId="0" borderId="96" xfId="49" applyFont="1" applyBorder="1" applyAlignment="1" applyProtection="1">
      <alignment horizontal="left" vertical="center"/>
      <protection locked="0"/>
    </xf>
    <xf numFmtId="0" fontId="34" fillId="0" borderId="44" xfId="49" applyFont="1" applyBorder="1" applyAlignment="1">
      <alignment horizontal="center" vertical="center" textRotation="255"/>
    </xf>
    <xf numFmtId="0" fontId="34" fillId="0" borderId="45" xfId="49" applyFont="1" applyBorder="1" applyAlignment="1">
      <alignment horizontal="center" vertical="center" textRotation="255"/>
    </xf>
    <xf numFmtId="0" fontId="34" fillId="0" borderId="25" xfId="49" applyFont="1" applyBorder="1" applyAlignment="1">
      <alignment horizontal="center" vertical="center" textRotation="255"/>
    </xf>
    <xf numFmtId="0" fontId="36" fillId="25" borderId="13" xfId="49" applyFont="1" applyFill="1" applyBorder="1" applyAlignment="1">
      <alignment horizontal="left" vertical="center"/>
    </xf>
    <xf numFmtId="0" fontId="36" fillId="25" borderId="14" xfId="49" applyFont="1" applyFill="1" applyBorder="1" applyAlignment="1">
      <alignment horizontal="left" vertical="center"/>
    </xf>
    <xf numFmtId="0" fontId="36" fillId="25" borderId="15" xfId="49" applyFont="1" applyFill="1" applyBorder="1" applyAlignment="1">
      <alignment horizontal="left" vertical="center"/>
    </xf>
    <xf numFmtId="0" fontId="31" fillId="24" borderId="66" xfId="49" applyFont="1" applyFill="1" applyBorder="1" applyAlignment="1">
      <alignment horizontal="center" vertical="center"/>
    </xf>
    <xf numFmtId="0" fontId="36" fillId="0" borderId="21" xfId="49" applyFont="1" applyBorder="1" applyProtection="1">
      <alignment vertical="center"/>
      <protection locked="0"/>
    </xf>
    <xf numFmtId="0" fontId="36" fillId="0" borderId="14" xfId="49" applyFont="1" applyBorder="1" applyProtection="1">
      <alignment vertical="center"/>
      <protection locked="0"/>
    </xf>
    <xf numFmtId="0" fontId="36" fillId="0" borderId="22" xfId="49" applyFont="1" applyBorder="1" applyProtection="1">
      <alignment vertical="center"/>
      <protection locked="0"/>
    </xf>
    <xf numFmtId="0" fontId="36" fillId="0" borderId="26" xfId="49" applyFont="1" applyBorder="1" applyProtection="1">
      <alignment vertical="center"/>
      <protection locked="0"/>
    </xf>
    <xf numFmtId="0" fontId="36" fillId="0" borderId="27" xfId="49" applyFont="1" applyBorder="1" applyProtection="1">
      <alignment vertical="center"/>
      <protection locked="0"/>
    </xf>
    <xf numFmtId="0" fontId="36" fillId="0" borderId="28" xfId="49" applyFont="1" applyBorder="1" applyProtection="1">
      <alignment vertical="center"/>
      <protection locked="0"/>
    </xf>
    <xf numFmtId="0" fontId="36" fillId="0" borderId="80" xfId="49" applyFont="1" applyBorder="1" applyProtection="1">
      <alignment vertical="center"/>
      <protection locked="0"/>
    </xf>
    <xf numFmtId="0" fontId="36" fillId="0" borderId="10" xfId="49" applyFont="1" applyBorder="1" applyProtection="1">
      <alignment vertical="center"/>
      <protection locked="0"/>
    </xf>
    <xf numFmtId="0" fontId="36" fillId="0" borderId="11" xfId="49" applyFont="1" applyBorder="1" applyProtection="1">
      <alignment vertical="center"/>
      <protection locked="0"/>
    </xf>
    <xf numFmtId="0" fontId="36" fillId="0" borderId="23" xfId="49" applyFont="1" applyBorder="1" applyProtection="1">
      <alignment vertical="center"/>
      <protection locked="0"/>
    </xf>
    <xf numFmtId="0" fontId="36" fillId="0" borderId="19" xfId="49" applyFont="1" applyBorder="1" applyProtection="1">
      <alignment vertical="center"/>
      <protection locked="0"/>
    </xf>
    <xf numFmtId="0" fontId="36" fillId="0" borderId="24" xfId="49" applyFont="1" applyBorder="1" applyProtection="1">
      <alignment vertical="center"/>
      <protection locked="0"/>
    </xf>
    <xf numFmtId="0" fontId="36" fillId="25" borderId="29" xfId="49" applyFont="1" applyFill="1" applyBorder="1" applyAlignment="1">
      <alignment horizontal="left" vertical="center"/>
    </xf>
    <xf numFmtId="0" fontId="36" fillId="25" borderId="27" xfId="49" applyFont="1" applyFill="1" applyBorder="1" applyAlignment="1">
      <alignment horizontal="left" vertical="center"/>
    </xf>
    <xf numFmtId="0" fontId="36" fillId="25" borderId="30" xfId="49" applyFont="1" applyFill="1" applyBorder="1" applyAlignment="1">
      <alignment horizontal="left" vertical="center"/>
    </xf>
    <xf numFmtId="0" fontId="36" fillId="0" borderId="80" xfId="0" applyFont="1" applyBorder="1" applyAlignment="1" applyProtection="1">
      <alignment vertical="center"/>
      <protection locked="0"/>
    </xf>
    <xf numFmtId="0" fontId="36" fillId="0" borderId="10" xfId="0" applyFont="1" applyBorder="1" applyAlignment="1" applyProtection="1">
      <alignment vertical="center"/>
      <protection locked="0"/>
    </xf>
    <xf numFmtId="0" fontId="36" fillId="0" borderId="11" xfId="0" applyFont="1" applyBorder="1" applyAlignment="1" applyProtection="1">
      <alignment vertical="center"/>
      <protection locked="0"/>
    </xf>
    <xf numFmtId="0" fontId="36" fillId="0" borderId="26" xfId="49" applyFont="1" applyBorder="1" applyAlignment="1" applyProtection="1">
      <alignment vertical="center" shrinkToFit="1"/>
      <protection locked="0"/>
    </xf>
    <xf numFmtId="0" fontId="36" fillId="0" borderId="27" xfId="49" applyFont="1" applyBorder="1" applyAlignment="1" applyProtection="1">
      <alignment vertical="center" shrinkToFit="1"/>
      <protection locked="0"/>
    </xf>
    <xf numFmtId="0" fontId="36" fillId="0" borderId="28" xfId="49" applyFont="1" applyBorder="1" applyAlignment="1" applyProtection="1">
      <alignment vertical="center" shrinkToFit="1"/>
      <protection locked="0"/>
    </xf>
    <xf numFmtId="0" fontId="36" fillId="0" borderId="66" xfId="49" applyFont="1" applyBorder="1" applyAlignment="1">
      <alignment horizontal="center" vertical="center"/>
    </xf>
    <xf numFmtId="0" fontId="36" fillId="0" borderId="11" xfId="49" applyFont="1" applyBorder="1" applyAlignment="1">
      <alignment horizontal="center" vertical="center"/>
    </xf>
    <xf numFmtId="0" fontId="49" fillId="24" borderId="106" xfId="49" applyFont="1" applyFill="1" applyBorder="1" applyAlignment="1">
      <alignment horizontal="center" vertical="center"/>
    </xf>
    <xf numFmtId="0" fontId="49" fillId="24" borderId="10" xfId="49" applyFont="1" applyFill="1" applyBorder="1" applyAlignment="1">
      <alignment horizontal="center" vertical="center"/>
    </xf>
    <xf numFmtId="0" fontId="49" fillId="24" borderId="11" xfId="49" applyFont="1" applyFill="1" applyBorder="1" applyAlignment="1">
      <alignment horizontal="center" vertical="center"/>
    </xf>
    <xf numFmtId="0" fontId="49" fillId="24" borderId="66" xfId="49" applyFont="1" applyFill="1" applyBorder="1" applyAlignment="1">
      <alignment horizontal="center" vertical="center"/>
    </xf>
    <xf numFmtId="0" fontId="49" fillId="24" borderId="107" xfId="49" applyFont="1" applyFill="1" applyBorder="1" applyAlignment="1">
      <alignment horizontal="center" vertical="center"/>
    </xf>
    <xf numFmtId="38" fontId="33" fillId="0" borderId="10" xfId="34" applyFont="1" applyBorder="1" applyAlignment="1">
      <alignment horizontal="center" vertical="center"/>
    </xf>
    <xf numFmtId="180" fontId="36" fillId="0" borderId="10" xfId="49" applyNumberFormat="1" applyFont="1" applyBorder="1">
      <alignment vertical="center"/>
    </xf>
    <xf numFmtId="181" fontId="33" fillId="0" borderId="10" xfId="49" applyNumberFormat="1" applyFont="1" applyBorder="1" applyAlignment="1">
      <alignment vertical="center" shrinkToFit="1"/>
    </xf>
    <xf numFmtId="181" fontId="33" fillId="0" borderId="10" xfId="49" applyNumberFormat="1" applyFont="1" applyBorder="1">
      <alignment vertical="center"/>
    </xf>
    <xf numFmtId="176" fontId="33" fillId="32" borderId="10" xfId="0" applyNumberFormat="1" applyFont="1" applyFill="1" applyBorder="1" applyAlignment="1">
      <alignment horizontal="center" vertical="center"/>
    </xf>
    <xf numFmtId="176" fontId="33" fillId="32" borderId="11" xfId="0" applyNumberFormat="1" applyFont="1" applyFill="1" applyBorder="1" applyAlignment="1">
      <alignment horizontal="center" vertical="center"/>
    </xf>
    <xf numFmtId="0" fontId="31" fillId="24" borderId="11" xfId="0" applyFont="1" applyFill="1" applyBorder="1" applyAlignment="1">
      <alignment horizontal="center" vertical="center"/>
    </xf>
    <xf numFmtId="49" fontId="33" fillId="0" borderId="80" xfId="49" applyNumberFormat="1" applyFont="1" applyBorder="1" applyAlignment="1">
      <alignment horizontal="left" vertical="center"/>
    </xf>
    <xf numFmtId="49" fontId="33" fillId="0" borderId="10" xfId="49" applyNumberFormat="1" applyFont="1" applyBorder="1" applyAlignment="1">
      <alignment horizontal="left" vertical="center"/>
    </xf>
    <xf numFmtId="49" fontId="33" fillId="0" borderId="11" xfId="49" applyNumberFormat="1" applyFont="1" applyBorder="1" applyAlignment="1">
      <alignment horizontal="left" vertical="center"/>
    </xf>
    <xf numFmtId="0" fontId="33" fillId="0" borderId="80" xfId="49" applyFont="1" applyBorder="1" applyAlignment="1">
      <alignment horizontal="center" vertical="center" shrinkToFit="1"/>
    </xf>
    <xf numFmtId="183" fontId="33" fillId="0" borderId="10" xfId="0" applyNumberFormat="1" applyFont="1" applyBorder="1" applyAlignment="1">
      <alignment horizontal="center" vertical="center" shrinkToFit="1"/>
    </xf>
    <xf numFmtId="0" fontId="35" fillId="0" borderId="0" xfId="49" applyFont="1" applyAlignment="1">
      <alignment horizontal="center" vertical="center"/>
    </xf>
    <xf numFmtId="0" fontId="36" fillId="25" borderId="18" xfId="49" applyFont="1" applyFill="1" applyBorder="1" applyAlignment="1">
      <alignment horizontal="left" vertical="center"/>
    </xf>
    <xf numFmtId="0" fontId="36" fillId="25" borderId="19" xfId="49" applyFont="1" applyFill="1" applyBorder="1" applyAlignment="1">
      <alignment horizontal="left" vertical="center"/>
    </xf>
    <xf numFmtId="0" fontId="36" fillId="25" borderId="20" xfId="49" applyFont="1" applyFill="1" applyBorder="1" applyAlignment="1">
      <alignment horizontal="left" vertical="center"/>
    </xf>
    <xf numFmtId="0" fontId="36" fillId="25" borderId="31" xfId="49" applyFont="1" applyFill="1" applyBorder="1" applyAlignment="1">
      <alignment horizontal="left" vertical="center"/>
    </xf>
    <xf numFmtId="0" fontId="36" fillId="25" borderId="32" xfId="49" applyFont="1" applyFill="1" applyBorder="1" applyAlignment="1">
      <alignment horizontal="left" vertical="center"/>
    </xf>
    <xf numFmtId="0" fontId="36" fillId="25" borderId="33" xfId="49" applyFont="1" applyFill="1" applyBorder="1" applyAlignment="1">
      <alignment horizontal="left" vertical="center"/>
    </xf>
    <xf numFmtId="0" fontId="36" fillId="0" borderId="34" xfId="49" applyFont="1" applyBorder="1" applyProtection="1">
      <alignment vertical="center"/>
      <protection locked="0"/>
    </xf>
    <xf numFmtId="0" fontId="36" fillId="0" borderId="32" xfId="49" applyFont="1" applyBorder="1" applyProtection="1">
      <alignment vertical="center"/>
      <protection locked="0"/>
    </xf>
    <xf numFmtId="0" fontId="36" fillId="0" borderId="35" xfId="49" applyFont="1" applyBorder="1" applyProtection="1">
      <alignment vertical="center"/>
      <protection locked="0"/>
    </xf>
    <xf numFmtId="0" fontId="36" fillId="0" borderId="21" xfId="0" applyFont="1" applyBorder="1" applyAlignment="1" applyProtection="1">
      <alignment vertical="center"/>
      <protection locked="0"/>
    </xf>
    <xf numFmtId="0" fontId="36" fillId="0" borderId="14" xfId="0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4" xfId="0" applyFont="1" applyBorder="1" applyAlignment="1" applyProtection="1">
      <alignment vertical="center"/>
      <protection locked="0"/>
    </xf>
    <xf numFmtId="0" fontId="36" fillId="0" borderId="32" xfId="0" applyFont="1" applyBorder="1" applyAlignment="1" applyProtection="1">
      <alignment vertical="center"/>
      <protection locked="0"/>
    </xf>
    <xf numFmtId="0" fontId="36" fillId="0" borderId="35" xfId="0" applyFont="1" applyBorder="1" applyAlignment="1" applyProtection="1">
      <alignment vertical="center"/>
      <protection locked="0"/>
    </xf>
    <xf numFmtId="0" fontId="36" fillId="25" borderId="110" xfId="49" applyFont="1" applyFill="1" applyBorder="1" applyAlignment="1">
      <alignment horizontal="left" vertical="center"/>
    </xf>
    <xf numFmtId="0" fontId="36" fillId="25" borderId="16" xfId="49" applyFont="1" applyFill="1" applyBorder="1" applyAlignment="1">
      <alignment horizontal="left" vertical="center"/>
    </xf>
    <xf numFmtId="0" fontId="36" fillId="25" borderId="90" xfId="49" applyFont="1" applyFill="1" applyBorder="1" applyAlignment="1">
      <alignment horizontal="left" vertical="center"/>
    </xf>
    <xf numFmtId="181" fontId="38" fillId="0" borderId="10" xfId="0" applyNumberFormat="1" applyFont="1" applyBorder="1" applyAlignment="1">
      <alignment vertical="center"/>
    </xf>
    <xf numFmtId="0" fontId="36" fillId="30" borderId="21" xfId="49" applyFont="1" applyFill="1" applyBorder="1" applyProtection="1">
      <alignment vertical="center"/>
      <protection locked="0"/>
    </xf>
    <xf numFmtId="0" fontId="36" fillId="30" borderId="14" xfId="49" applyFont="1" applyFill="1" applyBorder="1" applyProtection="1">
      <alignment vertical="center"/>
      <protection locked="0"/>
    </xf>
    <xf numFmtId="0" fontId="36" fillId="30" borderId="22" xfId="49" applyFont="1" applyFill="1" applyBorder="1" applyProtection="1">
      <alignment vertical="center"/>
      <protection locked="0"/>
    </xf>
    <xf numFmtId="0" fontId="36" fillId="30" borderId="13" xfId="49" applyFont="1" applyFill="1" applyBorder="1" applyAlignment="1">
      <alignment horizontal="left" vertical="center"/>
    </xf>
    <xf numFmtId="0" fontId="36" fillId="30" borderId="14" xfId="49" applyFont="1" applyFill="1" applyBorder="1" applyAlignment="1">
      <alignment horizontal="left" vertical="center"/>
    </xf>
    <xf numFmtId="0" fontId="36" fillId="30" borderId="15" xfId="49" applyFont="1" applyFill="1" applyBorder="1" applyAlignment="1">
      <alignment horizontal="left" vertical="center"/>
    </xf>
    <xf numFmtId="176" fontId="36" fillId="0" borderId="10" xfId="49" applyNumberFormat="1" applyFont="1" applyBorder="1">
      <alignment vertical="center"/>
    </xf>
    <xf numFmtId="0" fontId="36" fillId="0" borderId="81" xfId="0" applyFont="1" applyBorder="1" applyAlignment="1" applyProtection="1">
      <alignment vertical="center"/>
      <protection locked="0"/>
    </xf>
    <xf numFmtId="0" fontId="36" fillId="0" borderId="17" xfId="0" applyFont="1" applyBorder="1" applyAlignment="1" applyProtection="1">
      <alignment vertical="center"/>
      <protection locked="0"/>
    </xf>
    <xf numFmtId="0" fontId="36" fillId="0" borderId="72" xfId="0" applyFont="1" applyBorder="1" applyAlignment="1" applyProtection="1">
      <alignment vertical="center"/>
      <protection locked="0"/>
    </xf>
    <xf numFmtId="0" fontId="31" fillId="24" borderId="39" xfId="0" applyFont="1" applyFill="1" applyBorder="1" applyAlignment="1">
      <alignment horizontal="center" vertical="center"/>
    </xf>
    <xf numFmtId="0" fontId="36" fillId="0" borderId="115" xfId="49" applyFont="1" applyBorder="1" applyAlignment="1">
      <alignment horizontal="center" vertical="center"/>
    </xf>
    <xf numFmtId="0" fontId="36" fillId="0" borderId="83" xfId="49" applyFont="1" applyBorder="1" applyProtection="1">
      <alignment vertical="center"/>
      <protection locked="0"/>
    </xf>
    <xf numFmtId="0" fontId="36" fillId="0" borderId="95" xfId="49" applyFont="1" applyBorder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0" fontId="36" fillId="0" borderId="19" xfId="0" applyFont="1" applyBorder="1" applyAlignment="1" applyProtection="1">
      <alignment vertical="center"/>
      <protection locked="0"/>
    </xf>
    <xf numFmtId="0" fontId="36" fillId="0" borderId="24" xfId="0" applyFont="1" applyBorder="1" applyAlignment="1" applyProtection="1">
      <alignment vertical="center"/>
      <protection locked="0"/>
    </xf>
    <xf numFmtId="0" fontId="36" fillId="0" borderId="18" xfId="49" applyFont="1" applyBorder="1">
      <alignment vertical="center"/>
    </xf>
    <xf numFmtId="0" fontId="36" fillId="0" borderId="19" xfId="49" applyFont="1" applyBorder="1">
      <alignment vertical="center"/>
    </xf>
    <xf numFmtId="0" fontId="31" fillId="24" borderId="84" xfId="49" applyFont="1" applyFill="1" applyBorder="1" applyAlignment="1">
      <alignment horizontal="center" vertical="center"/>
    </xf>
    <xf numFmtId="0" fontId="32" fillId="32" borderId="117" xfId="0" applyFont="1" applyFill="1" applyBorder="1" applyAlignment="1">
      <alignment horizontal="center" vertical="center"/>
    </xf>
    <xf numFmtId="0" fontId="36" fillId="30" borderId="29" xfId="49" applyFont="1" applyFill="1" applyBorder="1" applyAlignment="1">
      <alignment horizontal="left" vertical="center"/>
    </xf>
    <xf numFmtId="0" fontId="36" fillId="30" borderId="27" xfId="49" applyFont="1" applyFill="1" applyBorder="1" applyAlignment="1">
      <alignment horizontal="left" vertical="center"/>
    </xf>
    <xf numFmtId="0" fontId="36" fillId="30" borderId="30" xfId="49" applyFont="1" applyFill="1" applyBorder="1" applyAlignment="1">
      <alignment horizontal="left" vertical="center"/>
    </xf>
    <xf numFmtId="0" fontId="36" fillId="0" borderId="13" xfId="49" applyFont="1" applyBorder="1" applyAlignment="1">
      <alignment horizontal="left" vertical="center"/>
    </xf>
    <xf numFmtId="0" fontId="36" fillId="0" borderId="14" xfId="49" applyFont="1" applyBorder="1" applyAlignment="1">
      <alignment horizontal="left" vertical="center"/>
    </xf>
    <xf numFmtId="0" fontId="36" fillId="0" borderId="15" xfId="49" applyFont="1" applyBorder="1" applyAlignment="1">
      <alignment horizontal="left" vertical="center"/>
    </xf>
    <xf numFmtId="0" fontId="31" fillId="24" borderId="115" xfId="0" applyFont="1" applyFill="1" applyBorder="1" applyAlignment="1">
      <alignment horizontal="center" vertical="center"/>
    </xf>
    <xf numFmtId="0" fontId="31" fillId="24" borderId="116" xfId="0" applyFont="1" applyFill="1" applyBorder="1" applyAlignment="1">
      <alignment horizontal="center" vertical="center"/>
    </xf>
    <xf numFmtId="0" fontId="31" fillId="24" borderId="117" xfId="0" applyFont="1" applyFill="1" applyBorder="1" applyAlignment="1">
      <alignment horizontal="center" vertical="center"/>
    </xf>
    <xf numFmtId="0" fontId="36" fillId="0" borderId="110" xfId="49" applyFont="1" applyBorder="1" applyAlignment="1">
      <alignment horizontal="left" vertical="center"/>
    </xf>
    <xf numFmtId="0" fontId="36" fillId="0" borderId="16" xfId="49" applyFont="1" applyBorder="1" applyAlignment="1">
      <alignment horizontal="left" vertical="center"/>
    </xf>
    <xf numFmtId="0" fontId="36" fillId="0" borderId="90" xfId="49" applyFont="1" applyBorder="1" applyAlignment="1">
      <alignment horizontal="left" vertical="center"/>
    </xf>
    <xf numFmtId="0" fontId="36" fillId="0" borderId="87" xfId="0" applyFont="1" applyBorder="1" applyAlignment="1" applyProtection="1">
      <alignment vertical="center"/>
      <protection locked="0"/>
    </xf>
    <xf numFmtId="0" fontId="36" fillId="0" borderId="16" xfId="0" applyFont="1" applyBorder="1" applyAlignment="1" applyProtection="1">
      <alignment vertical="center"/>
      <protection locked="0"/>
    </xf>
    <xf numFmtId="0" fontId="36" fillId="0" borderId="88" xfId="0" applyFont="1" applyBorder="1" applyAlignment="1" applyProtection="1">
      <alignment vertical="center"/>
      <protection locked="0"/>
    </xf>
    <xf numFmtId="0" fontId="36" fillId="0" borderId="87" xfId="49" applyFont="1" applyBorder="1" applyProtection="1">
      <alignment vertical="center"/>
      <protection locked="0"/>
    </xf>
    <xf numFmtId="0" fontId="36" fillId="0" borderId="16" xfId="49" applyFont="1" applyBorder="1" applyProtection="1">
      <alignment vertical="center"/>
      <protection locked="0"/>
    </xf>
    <xf numFmtId="0" fontId="36" fillId="0" borderId="88" xfId="49" applyFont="1" applyBorder="1" applyProtection="1">
      <alignment vertical="center"/>
      <protection locked="0"/>
    </xf>
    <xf numFmtId="0" fontId="36" fillId="30" borderId="26" xfId="49" applyFont="1" applyFill="1" applyBorder="1" applyAlignment="1" applyProtection="1">
      <alignment vertical="center" shrinkToFit="1"/>
      <protection locked="0"/>
    </xf>
    <xf numFmtId="0" fontId="36" fillId="30" borderId="27" xfId="49" applyFont="1" applyFill="1" applyBorder="1" applyAlignment="1" applyProtection="1">
      <alignment vertical="center" shrinkToFit="1"/>
      <protection locked="0"/>
    </xf>
    <xf numFmtId="0" fontId="36" fillId="30" borderId="28" xfId="49" applyFont="1" applyFill="1" applyBorder="1" applyAlignment="1" applyProtection="1">
      <alignment vertical="center" shrinkToFit="1"/>
      <protection locked="0"/>
    </xf>
    <xf numFmtId="0" fontId="36" fillId="0" borderId="85" xfId="0" applyFont="1" applyBorder="1" applyAlignment="1" applyProtection="1">
      <alignment horizontal="left" vertical="center"/>
      <protection locked="0"/>
    </xf>
    <xf numFmtId="0" fontId="36" fillId="0" borderId="86" xfId="0" applyFont="1" applyBorder="1" applyAlignment="1" applyProtection="1">
      <alignment horizontal="left" vertical="center"/>
      <protection locked="0"/>
    </xf>
    <xf numFmtId="0" fontId="36" fillId="0" borderId="92" xfId="0" applyFont="1" applyBorder="1" applyAlignment="1" applyProtection="1">
      <alignment horizontal="left" vertical="center"/>
      <protection locked="0"/>
    </xf>
    <xf numFmtId="0" fontId="36" fillId="0" borderId="98" xfId="0" applyFont="1" applyBorder="1" applyAlignment="1" applyProtection="1">
      <alignment horizontal="left" vertical="center"/>
      <protection locked="0"/>
    </xf>
    <xf numFmtId="0" fontId="36" fillId="0" borderId="103" xfId="49" applyFont="1" applyBorder="1" applyProtection="1">
      <alignment vertical="center"/>
      <protection locked="0"/>
    </xf>
    <xf numFmtId="0" fontId="36" fillId="0" borderId="0" xfId="49" applyFont="1" applyProtection="1">
      <alignment vertical="center"/>
      <protection locked="0"/>
    </xf>
    <xf numFmtId="0" fontId="36" fillId="0" borderId="38" xfId="49" applyFont="1" applyBorder="1" applyProtection="1">
      <alignment vertical="center"/>
      <protection locked="0"/>
    </xf>
    <xf numFmtId="0" fontId="36" fillId="0" borderId="26" xfId="0" applyFont="1" applyBorder="1" applyAlignment="1" applyProtection="1">
      <alignment vertical="center"/>
      <protection locked="0"/>
    </xf>
    <xf numFmtId="0" fontId="36" fillId="0" borderId="27" xfId="0" applyFont="1" applyBorder="1" applyAlignment="1" applyProtection="1">
      <alignment vertical="center"/>
      <protection locked="0"/>
    </xf>
    <xf numFmtId="0" fontId="36" fillId="0" borderId="28" xfId="0" applyFont="1" applyBorder="1" applyAlignment="1" applyProtection="1">
      <alignment vertical="center"/>
      <protection locked="0"/>
    </xf>
    <xf numFmtId="0" fontId="36" fillId="0" borderId="18" xfId="49" applyFont="1" applyBorder="1" applyAlignment="1">
      <alignment horizontal="left" vertical="center"/>
    </xf>
    <xf numFmtId="0" fontId="51" fillId="0" borderId="44" xfId="49" applyFont="1" applyBorder="1" applyAlignment="1">
      <alignment horizontal="center" vertical="center" textRotation="255"/>
    </xf>
    <xf numFmtId="0" fontId="51" fillId="0" borderId="45" xfId="49" applyFont="1" applyBorder="1" applyAlignment="1">
      <alignment horizontal="center" vertical="center" textRotation="255"/>
    </xf>
    <xf numFmtId="0" fontId="51" fillId="0" borderId="25" xfId="49" applyFont="1" applyBorder="1" applyAlignment="1">
      <alignment horizontal="center" vertical="center" textRotation="255"/>
    </xf>
    <xf numFmtId="0" fontId="36" fillId="30" borderId="18" xfId="49" applyFont="1" applyFill="1" applyBorder="1" applyAlignment="1">
      <alignment horizontal="left" vertical="center"/>
    </xf>
    <xf numFmtId="0" fontId="36" fillId="30" borderId="19" xfId="49" applyFont="1" applyFill="1" applyBorder="1" applyAlignment="1">
      <alignment horizontal="left" vertical="center"/>
    </xf>
    <xf numFmtId="0" fontId="36" fillId="30" borderId="20" xfId="49" applyFont="1" applyFill="1" applyBorder="1" applyAlignment="1">
      <alignment horizontal="left" vertical="center"/>
    </xf>
    <xf numFmtId="0" fontId="36" fillId="30" borderId="56" xfId="49" applyFont="1" applyFill="1" applyBorder="1" applyAlignment="1">
      <alignment horizontal="left" vertical="center"/>
    </xf>
    <xf numFmtId="0" fontId="36" fillId="30" borderId="17" xfId="49" applyFont="1" applyFill="1" applyBorder="1" applyAlignment="1">
      <alignment horizontal="left" vertical="center"/>
    </xf>
    <xf numFmtId="0" fontId="36" fillId="30" borderId="82" xfId="49" applyFont="1" applyFill="1" applyBorder="1" applyAlignment="1">
      <alignment horizontal="left" vertical="center"/>
    </xf>
    <xf numFmtId="0" fontId="36" fillId="0" borderId="81" xfId="49" applyFont="1" applyBorder="1" applyAlignment="1" applyProtection="1">
      <alignment horizontal="left" vertical="center"/>
      <protection locked="0"/>
    </xf>
    <xf numFmtId="0" fontId="36" fillId="0" borderId="17" xfId="49" applyFont="1" applyBorder="1" applyAlignment="1" applyProtection="1">
      <alignment horizontal="left" vertical="center"/>
      <protection locked="0"/>
    </xf>
    <xf numFmtId="0" fontId="36" fillId="0" borderId="72" xfId="49" applyFont="1" applyBorder="1" applyAlignment="1" applyProtection="1">
      <alignment horizontal="left" vertical="center"/>
      <protection locked="0"/>
    </xf>
    <xf numFmtId="176" fontId="36" fillId="0" borderId="10" xfId="49" applyNumberFormat="1" applyFont="1" applyBorder="1" applyAlignment="1">
      <alignment horizontal="center" vertical="center"/>
    </xf>
    <xf numFmtId="0" fontId="53" fillId="0" borderId="0" xfId="49" applyFont="1" applyAlignment="1">
      <alignment horizontal="left" vertical="center"/>
    </xf>
    <xf numFmtId="0" fontId="31" fillId="24" borderId="82" xfId="49" applyFont="1" applyFill="1" applyBorder="1" applyAlignment="1">
      <alignment horizontal="center" vertical="center"/>
    </xf>
    <xf numFmtId="0" fontId="27" fillId="0" borderId="21" xfId="49" applyFont="1" applyBorder="1" applyAlignment="1">
      <alignment horizontal="left" vertical="center" shrinkToFit="1"/>
    </xf>
    <xf numFmtId="0" fontId="27" fillId="0" borderId="14" xfId="49" applyFont="1" applyBorder="1" applyAlignment="1">
      <alignment horizontal="left" vertical="center" shrinkToFit="1"/>
    </xf>
    <xf numFmtId="0" fontId="27" fillId="0" borderId="22" xfId="49" applyFont="1" applyBorder="1" applyAlignment="1">
      <alignment horizontal="left" vertical="center" shrinkToFit="1"/>
    </xf>
    <xf numFmtId="0" fontId="27" fillId="0" borderId="80" xfId="49" applyFont="1" applyBorder="1">
      <alignment vertical="center"/>
    </xf>
    <xf numFmtId="0" fontId="27" fillId="0" borderId="10" xfId="49" applyFont="1" applyBorder="1">
      <alignment vertical="center"/>
    </xf>
    <xf numFmtId="0" fontId="27" fillId="0" borderId="11" xfId="49" applyFont="1" applyBorder="1">
      <alignment vertical="center"/>
    </xf>
    <xf numFmtId="0" fontId="27" fillId="25" borderId="13" xfId="49" applyFont="1" applyFill="1" applyBorder="1" applyAlignment="1">
      <alignment horizontal="left" vertical="center"/>
    </xf>
    <xf numFmtId="0" fontId="27" fillId="25" borderId="14" xfId="49" applyFont="1" applyFill="1" applyBorder="1" applyAlignment="1">
      <alignment horizontal="left" vertical="center"/>
    </xf>
    <xf numFmtId="0" fontId="27" fillId="25" borderId="15" xfId="49" applyFont="1" applyFill="1" applyBorder="1" applyAlignment="1">
      <alignment horizontal="left" vertical="center"/>
    </xf>
    <xf numFmtId="0" fontId="27" fillId="0" borderId="21" xfId="49" applyFont="1" applyBorder="1" applyAlignment="1">
      <alignment horizontal="left" vertical="center"/>
    </xf>
    <xf numFmtId="0" fontId="27" fillId="0" borderId="14" xfId="49" applyFont="1" applyBorder="1" applyAlignment="1">
      <alignment horizontal="left" vertical="center"/>
    </xf>
    <xf numFmtId="0" fontId="27" fillId="0" borderId="22" xfId="49" applyFont="1" applyBorder="1" applyAlignment="1">
      <alignment horizontal="left" vertical="center"/>
    </xf>
    <xf numFmtId="0" fontId="27" fillId="0" borderId="80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7" fillId="25" borderId="18" xfId="49" applyFont="1" applyFill="1" applyBorder="1" applyAlignment="1">
      <alignment horizontal="left" vertical="center"/>
    </xf>
    <xf numFmtId="0" fontId="27" fillId="25" borderId="19" xfId="49" applyFont="1" applyFill="1" applyBorder="1" applyAlignment="1">
      <alignment horizontal="left" vertical="center"/>
    </xf>
    <xf numFmtId="0" fontId="27" fillId="25" borderId="20" xfId="49" applyFont="1" applyFill="1" applyBorder="1" applyAlignment="1">
      <alignment horizontal="left" vertical="center"/>
    </xf>
    <xf numFmtId="0" fontId="22" fillId="24" borderId="66" xfId="49" applyFont="1" applyFill="1" applyBorder="1" applyAlignment="1">
      <alignment horizontal="center" vertical="center"/>
    </xf>
    <xf numFmtId="0" fontId="22" fillId="24" borderId="10" xfId="49" applyFont="1" applyFill="1" applyBorder="1" applyAlignment="1">
      <alignment horizontal="center" vertical="center"/>
    </xf>
    <xf numFmtId="0" fontId="22" fillId="24" borderId="39" xfId="0" applyFont="1" applyFill="1" applyBorder="1" applyAlignment="1">
      <alignment horizontal="center" vertical="center"/>
    </xf>
    <xf numFmtId="0" fontId="27" fillId="0" borderId="23" xfId="49" applyFont="1" applyBorder="1" applyAlignment="1">
      <alignment horizontal="left" vertical="center"/>
    </xf>
    <xf numFmtId="0" fontId="27" fillId="0" borderId="19" xfId="49" applyFont="1" applyBorder="1" applyAlignment="1">
      <alignment horizontal="left" vertical="center"/>
    </xf>
    <xf numFmtId="0" fontId="27" fillId="0" borderId="24" xfId="49" applyFont="1" applyBorder="1" applyAlignment="1">
      <alignment horizontal="left" vertical="center"/>
    </xf>
    <xf numFmtId="0" fontId="22" fillId="24" borderId="39" xfId="49" applyFont="1" applyFill="1" applyBorder="1" applyAlignment="1">
      <alignment horizontal="center" vertical="center"/>
    </xf>
    <xf numFmtId="0" fontId="29" fillId="24" borderId="66" xfId="49" applyFont="1" applyFill="1" applyBorder="1" applyAlignment="1">
      <alignment horizontal="center" vertical="center"/>
    </xf>
    <xf numFmtId="0" fontId="29" fillId="24" borderId="10" xfId="49" applyFont="1" applyFill="1" applyBorder="1" applyAlignment="1">
      <alignment horizontal="center" vertical="center"/>
    </xf>
    <xf numFmtId="0" fontId="29" fillId="24" borderId="11" xfId="49" applyFont="1" applyFill="1" applyBorder="1" applyAlignment="1">
      <alignment horizontal="center" vertical="center"/>
    </xf>
    <xf numFmtId="0" fontId="27" fillId="0" borderId="81" xfId="49" applyFont="1" applyBorder="1" applyAlignment="1">
      <alignment horizontal="left" vertical="center"/>
    </xf>
    <xf numFmtId="0" fontId="27" fillId="0" borderId="17" xfId="49" applyFont="1" applyBorder="1" applyAlignment="1">
      <alignment horizontal="left" vertical="center"/>
    </xf>
    <xf numFmtId="0" fontId="27" fillId="0" borderId="72" xfId="49" applyFont="1" applyBorder="1" applyAlignment="1">
      <alignment horizontal="left" vertical="center"/>
    </xf>
    <xf numFmtId="0" fontId="27" fillId="25" borderId="56" xfId="49" applyFont="1" applyFill="1" applyBorder="1" applyAlignment="1">
      <alignment horizontal="left" vertical="center"/>
    </xf>
    <xf numFmtId="0" fontId="27" fillId="25" borderId="17" xfId="49" applyFont="1" applyFill="1" applyBorder="1" applyAlignment="1">
      <alignment horizontal="left" vertical="center"/>
    </xf>
    <xf numFmtId="0" fontId="27" fillId="25" borderId="82" xfId="49" applyFont="1" applyFill="1" applyBorder="1" applyAlignment="1">
      <alignment horizontal="left" vertical="center"/>
    </xf>
    <xf numFmtId="0" fontId="26" fillId="0" borderId="44" xfId="49" applyFont="1" applyBorder="1" applyAlignment="1">
      <alignment horizontal="center" vertical="center" textRotation="255"/>
    </xf>
    <xf numFmtId="0" fontId="26" fillId="0" borderId="45" xfId="49" applyFont="1" applyBorder="1" applyAlignment="1">
      <alignment horizontal="center" vertical="center" textRotation="255"/>
    </xf>
    <xf numFmtId="0" fontId="26" fillId="0" borderId="25" xfId="49" applyFont="1" applyBorder="1" applyAlignment="1">
      <alignment horizontal="center" vertical="center" textRotation="255"/>
    </xf>
    <xf numFmtId="49" fontId="25" fillId="26" borderId="10" xfId="0" applyNumberFormat="1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center" vertical="center"/>
    </xf>
    <xf numFmtId="0" fontId="25" fillId="26" borderId="11" xfId="0" applyFont="1" applyFill="1" applyBorder="1" applyAlignment="1">
      <alignment horizontal="center" vertical="center"/>
    </xf>
    <xf numFmtId="0" fontId="25" fillId="0" borderId="10" xfId="49" applyFont="1" applyBorder="1" applyAlignment="1">
      <alignment horizontal="center" vertical="center"/>
    </xf>
    <xf numFmtId="0" fontId="25" fillId="0" borderId="11" xfId="49" applyFont="1" applyBorder="1" applyAlignment="1">
      <alignment horizontal="center" vertical="center"/>
    </xf>
    <xf numFmtId="176" fontId="27" fillId="0" borderId="10" xfId="49" applyNumberFormat="1" applyFont="1" applyBorder="1">
      <alignment vertical="center"/>
    </xf>
    <xf numFmtId="0" fontId="24" fillId="26" borderId="109" xfId="0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/>
    </xf>
    <xf numFmtId="181" fontId="25" fillId="0" borderId="10" xfId="49" applyNumberFormat="1" applyFont="1" applyBorder="1">
      <alignment vertical="center"/>
    </xf>
    <xf numFmtId="181" fontId="0" fillId="0" borderId="10" xfId="0" applyNumberFormat="1" applyBorder="1" applyAlignment="1">
      <alignment vertical="center"/>
    </xf>
    <xf numFmtId="183" fontId="25" fillId="0" borderId="10" xfId="0" applyNumberFormat="1" applyFont="1" applyBorder="1" applyAlignment="1">
      <alignment horizontal="center" vertical="center" shrinkToFit="1"/>
    </xf>
    <xf numFmtId="49" fontId="25" fillId="0" borderId="80" xfId="49" applyNumberFormat="1" applyFont="1" applyBorder="1" applyAlignment="1">
      <alignment horizontal="left" vertical="center"/>
    </xf>
    <xf numFmtId="49" fontId="25" fillId="0" borderId="10" xfId="49" applyNumberFormat="1" applyFont="1" applyBorder="1" applyAlignment="1">
      <alignment horizontal="left" vertical="center"/>
    </xf>
    <xf numFmtId="49" fontId="25" fillId="0" borderId="11" xfId="49" applyNumberFormat="1" applyFont="1" applyBorder="1" applyAlignment="1">
      <alignment horizontal="left" vertical="center"/>
    </xf>
    <xf numFmtId="181" fontId="25" fillId="0" borderId="10" xfId="49" applyNumberFormat="1" applyFont="1" applyBorder="1" applyAlignment="1">
      <alignment vertical="center" shrinkToFit="1"/>
    </xf>
    <xf numFmtId="38" fontId="25" fillId="0" borderId="10" xfId="34" applyFont="1" applyBorder="1" applyAlignment="1">
      <alignment horizontal="center" vertical="center"/>
    </xf>
    <xf numFmtId="0" fontId="22" fillId="24" borderId="66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0" fontId="28" fillId="0" borderId="66" xfId="49" applyFont="1" applyBorder="1" applyAlignment="1">
      <alignment horizontal="center" vertical="center"/>
    </xf>
    <xf numFmtId="0" fontId="28" fillId="0" borderId="10" xfId="49" applyFont="1" applyBorder="1" applyAlignment="1">
      <alignment horizontal="center" vertical="center"/>
    </xf>
    <xf numFmtId="0" fontId="28" fillId="0" borderId="39" xfId="49" applyFont="1" applyBorder="1" applyAlignment="1">
      <alignment horizontal="center" vertical="center"/>
    </xf>
    <xf numFmtId="0" fontId="28" fillId="0" borderId="66" xfId="49" applyFont="1" applyBorder="1" applyAlignment="1">
      <alignment horizontal="center" vertical="center" wrapText="1"/>
    </xf>
    <xf numFmtId="0" fontId="28" fillId="0" borderId="10" xfId="49" applyFont="1" applyBorder="1" applyAlignment="1">
      <alignment horizontal="center" vertical="center" wrapText="1"/>
    </xf>
    <xf numFmtId="0" fontId="28" fillId="0" borderId="39" xfId="49" applyFont="1" applyBorder="1" applyAlignment="1">
      <alignment horizontal="center" vertical="center" wrapText="1"/>
    </xf>
    <xf numFmtId="0" fontId="26" fillId="0" borderId="10" xfId="49" applyFont="1" applyBorder="1" applyAlignment="1">
      <alignment horizontal="center" vertical="center" shrinkToFit="1"/>
    </xf>
    <xf numFmtId="0" fontId="27" fillId="0" borderId="81" xfId="49" applyFont="1" applyBorder="1" applyAlignment="1">
      <alignment horizontal="left" vertical="center" shrinkToFit="1"/>
    </xf>
    <xf numFmtId="0" fontId="27" fillId="0" borderId="17" xfId="49" applyFont="1" applyBorder="1" applyAlignment="1">
      <alignment horizontal="left" vertical="center" shrinkToFit="1"/>
    </xf>
    <xf numFmtId="0" fontId="27" fillId="0" borderId="72" xfId="49" applyFont="1" applyBorder="1" applyAlignment="1">
      <alignment horizontal="left" vertical="center" shrinkToFit="1"/>
    </xf>
    <xf numFmtId="0" fontId="28" fillId="0" borderId="0" xfId="49" applyFont="1" applyAlignment="1">
      <alignment horizontal="center" vertical="center"/>
    </xf>
    <xf numFmtId="0" fontId="27" fillId="0" borderId="23" xfId="49" applyFont="1" applyBorder="1" applyAlignment="1">
      <alignment horizontal="left" vertical="center" shrinkToFit="1"/>
    </xf>
    <xf numFmtId="0" fontId="27" fillId="0" borderId="19" xfId="49" applyFont="1" applyBorder="1" applyAlignment="1">
      <alignment horizontal="left" vertical="center" shrinkToFit="1"/>
    </xf>
    <xf numFmtId="0" fontId="27" fillId="0" borderId="24" xfId="49" applyFont="1" applyBorder="1" applyAlignment="1">
      <alignment horizontal="left" vertical="center" shrinkToFit="1"/>
    </xf>
    <xf numFmtId="0" fontId="26" fillId="0" borderId="72" xfId="49" applyFont="1" applyBorder="1" applyAlignment="1">
      <alignment horizontal="center" vertical="center" textRotation="255"/>
    </xf>
    <xf numFmtId="0" fontId="26" fillId="0" borderId="38" xfId="49" applyFont="1" applyBorder="1" applyAlignment="1">
      <alignment horizontal="center" vertical="center" textRotation="255"/>
    </xf>
    <xf numFmtId="0" fontId="26" fillId="0" borderId="65" xfId="49" applyFont="1" applyBorder="1" applyAlignment="1">
      <alignment horizontal="center" vertical="center" textRotation="255"/>
    </xf>
    <xf numFmtId="0" fontId="27" fillId="0" borderId="66" xfId="49" applyFont="1" applyBorder="1" applyAlignment="1">
      <alignment horizontal="center" vertical="center"/>
    </xf>
    <xf numFmtId="0" fontId="27" fillId="0" borderId="10" xfId="49" applyFont="1" applyBorder="1" applyAlignment="1">
      <alignment horizontal="center" vertical="center"/>
    </xf>
    <xf numFmtId="0" fontId="27" fillId="0" borderId="11" xfId="49" applyFont="1" applyBorder="1" applyAlignment="1">
      <alignment horizontal="center" vertical="center"/>
    </xf>
    <xf numFmtId="0" fontId="27" fillId="0" borderId="17" xfId="49" applyFont="1" applyBorder="1">
      <alignment vertical="center"/>
    </xf>
    <xf numFmtId="176" fontId="27" fillId="0" borderId="17" xfId="49" applyNumberFormat="1" applyFont="1" applyBorder="1">
      <alignment vertical="center"/>
    </xf>
    <xf numFmtId="0" fontId="26" fillId="0" borderId="44" xfId="49" applyFont="1" applyBorder="1" applyAlignment="1">
      <alignment horizontal="center" vertical="center" textRotation="255" shrinkToFit="1"/>
    </xf>
    <xf numFmtId="0" fontId="26" fillId="0" borderId="45" xfId="49" applyFont="1" applyBorder="1" applyAlignment="1">
      <alignment horizontal="center" vertical="center" textRotation="255" shrinkToFit="1"/>
    </xf>
    <xf numFmtId="0" fontId="26" fillId="0" borderId="25" xfId="49" applyFont="1" applyBorder="1" applyAlignment="1">
      <alignment horizontal="center" vertical="center" textRotation="255" shrinkToFit="1"/>
    </xf>
    <xf numFmtId="0" fontId="21" fillId="0" borderId="21" xfId="49" applyFont="1" applyBorder="1" applyAlignment="1">
      <alignment horizontal="left" vertical="center" wrapText="1"/>
    </xf>
    <xf numFmtId="0" fontId="21" fillId="0" borderId="14" xfId="49" applyFont="1" applyBorder="1" applyAlignment="1">
      <alignment horizontal="left" vertical="center" wrapText="1"/>
    </xf>
    <xf numFmtId="0" fontId="21" fillId="0" borderId="22" xfId="49" applyFont="1" applyBorder="1" applyAlignment="1">
      <alignment horizontal="left" vertical="center" wrapText="1"/>
    </xf>
    <xf numFmtId="0" fontId="22" fillId="24" borderId="17" xfId="49" applyFont="1" applyFill="1" applyBorder="1" applyAlignment="1">
      <alignment horizontal="center" vertical="center"/>
    </xf>
    <xf numFmtId="0" fontId="22" fillId="24" borderId="82" xfId="49" applyFont="1" applyFill="1" applyBorder="1" applyAlignment="1">
      <alignment horizontal="center" vertical="center"/>
    </xf>
    <xf numFmtId="0" fontId="26" fillId="0" borderId="44" xfId="49" applyFont="1" applyBorder="1" applyAlignment="1">
      <alignment horizontal="center" vertical="center" textRotation="255" wrapText="1"/>
    </xf>
    <xf numFmtId="0" fontId="26" fillId="0" borderId="45" xfId="49" applyFont="1" applyBorder="1" applyAlignment="1">
      <alignment horizontal="center" vertical="center" textRotation="255" wrapText="1"/>
    </xf>
    <xf numFmtId="0" fontId="26" fillId="0" borderId="25" xfId="49" applyFont="1" applyBorder="1" applyAlignment="1">
      <alignment horizontal="center" vertical="center" textRotation="255" wrapText="1"/>
    </xf>
    <xf numFmtId="0" fontId="21" fillId="0" borderId="81" xfId="49" applyFont="1" applyBorder="1" applyAlignment="1">
      <alignment horizontal="left" vertical="center" wrapText="1"/>
    </xf>
    <xf numFmtId="0" fontId="21" fillId="0" borderId="17" xfId="49" applyFont="1" applyBorder="1" applyAlignment="1">
      <alignment horizontal="left" vertical="center" wrapText="1"/>
    </xf>
    <xf numFmtId="0" fontId="21" fillId="0" borderId="72" xfId="49" applyFont="1" applyBorder="1" applyAlignment="1">
      <alignment horizontal="left" vertical="center" wrapText="1"/>
    </xf>
    <xf numFmtId="0" fontId="21" fillId="0" borderId="23" xfId="49" applyFont="1" applyBorder="1" applyAlignment="1">
      <alignment horizontal="left" vertical="center" wrapText="1"/>
    </xf>
    <xf numFmtId="0" fontId="21" fillId="0" borderId="19" xfId="49" applyFont="1" applyBorder="1" applyAlignment="1">
      <alignment horizontal="left" vertical="center" wrapText="1"/>
    </xf>
    <xf numFmtId="0" fontId="21" fillId="0" borderId="24" xfId="49" applyFont="1" applyBorder="1" applyAlignment="1">
      <alignment horizontal="left" vertical="center" wrapText="1"/>
    </xf>
    <xf numFmtId="0" fontId="27" fillId="0" borderId="26" xfId="49" applyFont="1" applyBorder="1" applyAlignment="1">
      <alignment horizontal="left" vertical="center" shrinkToFit="1"/>
    </xf>
    <xf numFmtId="0" fontId="27" fillId="0" borderId="27" xfId="49" applyFont="1" applyBorder="1" applyAlignment="1">
      <alignment horizontal="left" vertical="center" shrinkToFit="1"/>
    </xf>
    <xf numFmtId="0" fontId="27" fillId="0" borderId="28" xfId="49" applyFont="1" applyBorder="1" applyAlignment="1">
      <alignment horizontal="left" vertical="center" shrinkToFit="1"/>
    </xf>
    <xf numFmtId="0" fontId="27" fillId="25" borderId="29" xfId="49" applyFont="1" applyFill="1" applyBorder="1" applyAlignment="1">
      <alignment horizontal="left" vertical="center"/>
    </xf>
    <xf numFmtId="0" fontId="27" fillId="25" borderId="27" xfId="49" applyFont="1" applyFill="1" applyBorder="1" applyAlignment="1">
      <alignment horizontal="left" vertical="center"/>
    </xf>
    <xf numFmtId="0" fontId="27" fillId="25" borderId="30" xfId="49" applyFont="1" applyFill="1" applyBorder="1" applyAlignment="1">
      <alignment horizontal="left" vertical="center"/>
    </xf>
    <xf numFmtId="49" fontId="32" fillId="32" borderId="10" xfId="0" applyNumberFormat="1" applyFont="1" applyFill="1" applyBorder="1" applyAlignment="1">
      <alignment horizontal="center" vertical="center"/>
    </xf>
    <xf numFmtId="0" fontId="55" fillId="28" borderId="66" xfId="49" applyFont="1" applyFill="1" applyBorder="1" applyAlignment="1">
      <alignment horizontal="center" vertical="center"/>
    </xf>
    <xf numFmtId="0" fontId="55" fillId="28" borderId="10" xfId="49" applyFont="1" applyFill="1" applyBorder="1" applyAlignment="1">
      <alignment horizontal="center" vertical="center"/>
    </xf>
    <xf numFmtId="0" fontId="55" fillId="28" borderId="39" xfId="49" applyFont="1" applyFill="1" applyBorder="1" applyAlignment="1">
      <alignment horizontal="center" vertical="center"/>
    </xf>
    <xf numFmtId="0" fontId="36" fillId="0" borderId="34" xfId="49" applyFont="1" applyBorder="1" applyAlignment="1" applyProtection="1">
      <alignment horizontal="left" vertical="center"/>
      <protection locked="0"/>
    </xf>
    <xf numFmtId="0" fontId="36" fillId="0" borderId="32" xfId="49" applyFont="1" applyBorder="1" applyAlignment="1" applyProtection="1">
      <alignment horizontal="left" vertical="center"/>
      <protection locked="0"/>
    </xf>
    <xf numFmtId="0" fontId="36" fillId="0" borderId="35" xfId="49" applyFont="1" applyBorder="1" applyAlignment="1" applyProtection="1">
      <alignment horizontal="left" vertical="center"/>
      <protection locked="0"/>
    </xf>
    <xf numFmtId="0" fontId="35" fillId="0" borderId="115" xfId="49" applyFont="1" applyBorder="1" applyAlignment="1">
      <alignment horizontal="center" vertical="center" wrapText="1"/>
    </xf>
    <xf numFmtId="0" fontId="35" fillId="0" borderId="115" xfId="49" applyFont="1" applyBorder="1" applyAlignment="1">
      <alignment horizontal="center" vertical="center"/>
    </xf>
    <xf numFmtId="181" fontId="33" fillId="0" borderId="10" xfId="49" applyNumberFormat="1" applyFont="1" applyBorder="1" applyAlignment="1">
      <alignment horizontal="center" vertical="center" shrinkToFit="1"/>
    </xf>
    <xf numFmtId="181" fontId="33" fillId="0" borderId="10" xfId="49" applyNumberFormat="1" applyFont="1" applyBorder="1" applyAlignment="1">
      <alignment horizontal="center" vertical="center"/>
    </xf>
    <xf numFmtId="0" fontId="36" fillId="30" borderId="21" xfId="49" applyFont="1" applyFill="1" applyBorder="1" applyAlignment="1" applyProtection="1">
      <alignment horizontal="left" vertical="center"/>
      <protection locked="0"/>
    </xf>
    <xf numFmtId="0" fontId="36" fillId="30" borderId="14" xfId="49" applyFont="1" applyFill="1" applyBorder="1" applyAlignment="1" applyProtection="1">
      <alignment horizontal="left" vertical="center"/>
      <protection locked="0"/>
    </xf>
    <xf numFmtId="0" fontId="36" fillId="30" borderId="22" xfId="49" applyFont="1" applyFill="1" applyBorder="1" applyAlignment="1" applyProtection="1">
      <alignment horizontal="left" vertical="center"/>
      <protection locked="0"/>
    </xf>
    <xf numFmtId="0" fontId="33" fillId="0" borderId="115" xfId="49" applyFont="1" applyBorder="1" applyAlignment="1">
      <alignment horizontal="center" vertical="center"/>
    </xf>
    <xf numFmtId="38" fontId="33" fillId="0" borderId="115" xfId="34" applyFont="1" applyBorder="1" applyAlignment="1">
      <alignment horizontal="center" vertical="center"/>
    </xf>
    <xf numFmtId="49" fontId="33" fillId="0" borderId="80" xfId="49" applyNumberFormat="1" applyFont="1" applyBorder="1" applyAlignment="1">
      <alignment horizontal="center" vertical="center"/>
    </xf>
    <xf numFmtId="49" fontId="33" fillId="0" borderId="10" xfId="49" applyNumberFormat="1" applyFont="1" applyBorder="1" applyAlignment="1">
      <alignment horizontal="center" vertical="center"/>
    </xf>
    <xf numFmtId="49" fontId="33" fillId="0" borderId="11" xfId="49" applyNumberFormat="1" applyFont="1" applyBorder="1" applyAlignment="1">
      <alignment horizontal="center" vertical="center"/>
    </xf>
    <xf numFmtId="0" fontId="34" fillId="0" borderId="44" xfId="49" applyFont="1" applyBorder="1" applyAlignment="1">
      <alignment horizontal="center" vertical="center" textRotation="255" shrinkToFit="1"/>
    </xf>
    <xf numFmtId="0" fontId="34" fillId="0" borderId="45" xfId="49" applyFont="1" applyBorder="1" applyAlignment="1">
      <alignment horizontal="center" vertical="center" textRotation="255" shrinkToFit="1"/>
    </xf>
    <xf numFmtId="0" fontId="34" fillId="0" borderId="25" xfId="49" applyFont="1" applyBorder="1" applyAlignment="1">
      <alignment horizontal="center" vertical="center" textRotation="255" shrinkToFit="1"/>
    </xf>
    <xf numFmtId="0" fontId="36" fillId="30" borderId="63" xfId="49" applyFont="1" applyFill="1" applyBorder="1" applyAlignment="1">
      <alignment horizontal="left" vertical="center"/>
    </xf>
    <xf numFmtId="0" fontId="36" fillId="30" borderId="0" xfId="49" applyFont="1" applyFill="1" applyAlignment="1">
      <alignment horizontal="left" vertical="center"/>
    </xf>
    <xf numFmtId="0" fontId="36" fillId="30" borderId="37" xfId="49" applyFont="1" applyFill="1" applyBorder="1" applyAlignment="1">
      <alignment horizontal="left" vertical="center"/>
    </xf>
    <xf numFmtId="0" fontId="54" fillId="30" borderId="13" xfId="49" applyFont="1" applyFill="1" applyBorder="1" applyAlignment="1">
      <alignment horizontal="left" vertical="center"/>
    </xf>
    <xf numFmtId="0" fontId="54" fillId="30" borderId="14" xfId="49" applyFont="1" applyFill="1" applyBorder="1" applyAlignment="1">
      <alignment horizontal="left" vertical="center"/>
    </xf>
    <xf numFmtId="0" fontId="54" fillId="30" borderId="15" xfId="0" applyFont="1" applyFill="1" applyBorder="1" applyAlignment="1">
      <alignment horizontal="left" vertical="center"/>
    </xf>
    <xf numFmtId="0" fontId="36" fillId="30" borderId="31" xfId="49" applyFont="1" applyFill="1" applyBorder="1" applyAlignment="1">
      <alignment horizontal="left" vertical="center"/>
    </xf>
    <xf numFmtId="0" fontId="36" fillId="30" borderId="32" xfId="49" applyFont="1" applyFill="1" applyBorder="1" applyAlignment="1">
      <alignment horizontal="left" vertical="center"/>
    </xf>
    <xf numFmtId="0" fontId="36" fillId="30" borderId="33" xfId="49" applyFont="1" applyFill="1" applyBorder="1" applyAlignment="1">
      <alignment horizontal="left" vertical="center"/>
    </xf>
    <xf numFmtId="0" fontId="56" fillId="29" borderId="115" xfId="0" applyFont="1" applyFill="1" applyBorder="1" applyAlignment="1">
      <alignment horizontal="center" vertical="center"/>
    </xf>
    <xf numFmtId="0" fontId="56" fillId="29" borderId="10" xfId="0" applyFont="1" applyFill="1" applyBorder="1" applyAlignment="1">
      <alignment horizontal="center" vertical="center"/>
    </xf>
    <xf numFmtId="0" fontId="36" fillId="30" borderId="110" xfId="49" applyFont="1" applyFill="1" applyBorder="1" applyAlignment="1">
      <alignment horizontal="left" vertical="center"/>
    </xf>
    <xf numFmtId="0" fontId="36" fillId="30" borderId="16" xfId="49" applyFont="1" applyFill="1" applyBorder="1" applyAlignment="1">
      <alignment horizontal="left" vertical="center"/>
    </xf>
    <xf numFmtId="0" fontId="36" fillId="30" borderId="90" xfId="49" applyFont="1" applyFill="1" applyBorder="1" applyAlignment="1">
      <alignment horizontal="left" vertical="center"/>
    </xf>
    <xf numFmtId="0" fontId="56" fillId="28" borderId="115" xfId="0" applyFont="1" applyFill="1" applyBorder="1" applyAlignment="1">
      <alignment horizontal="center" vertical="center"/>
    </xf>
    <xf numFmtId="0" fontId="56" fillId="28" borderId="10" xfId="0" applyFont="1" applyFill="1" applyBorder="1" applyAlignment="1">
      <alignment horizontal="center" vertical="center"/>
    </xf>
    <xf numFmtId="0" fontId="36" fillId="0" borderId="0" xfId="49" applyFont="1" applyAlignment="1">
      <alignment horizontal="left" vertical="center"/>
    </xf>
    <xf numFmtId="0" fontId="36" fillId="0" borderId="0" xfId="49" applyFont="1">
      <alignment vertical="center"/>
    </xf>
    <xf numFmtId="0" fontId="34" fillId="0" borderId="66" xfId="49" applyFont="1" applyBorder="1" applyAlignment="1">
      <alignment horizontal="center" vertical="center"/>
    </xf>
    <xf numFmtId="0" fontId="34" fillId="0" borderId="10" xfId="49" applyFont="1" applyBorder="1" applyAlignment="1">
      <alignment horizontal="center" vertical="center"/>
    </xf>
    <xf numFmtId="0" fontId="34" fillId="0" borderId="11" xfId="49" applyFont="1" applyBorder="1" applyAlignment="1">
      <alignment horizontal="center" vertical="center"/>
    </xf>
    <xf numFmtId="0" fontId="54" fillId="30" borderId="15" xfId="49" applyFont="1" applyFill="1" applyBorder="1" applyAlignment="1">
      <alignment horizontal="left" vertical="center"/>
    </xf>
    <xf numFmtId="0" fontId="36" fillId="0" borderId="80" xfId="49" applyFont="1" applyBorder="1" applyAlignment="1" applyProtection="1">
      <alignment horizontal="center" vertical="center"/>
      <protection locked="0"/>
    </xf>
    <xf numFmtId="0" fontId="36" fillId="0" borderId="10" xfId="49" applyFont="1" applyBorder="1" applyAlignment="1" applyProtection="1">
      <alignment horizontal="center" vertical="center"/>
      <protection locked="0"/>
    </xf>
    <xf numFmtId="0" fontId="36" fillId="0" borderId="11" xfId="49" applyFont="1" applyBorder="1" applyAlignment="1" applyProtection="1">
      <alignment horizontal="center" vertical="center"/>
      <protection locked="0"/>
    </xf>
    <xf numFmtId="0" fontId="55" fillId="28" borderId="64" xfId="49" applyFont="1" applyFill="1" applyBorder="1" applyAlignment="1">
      <alignment horizontal="center" vertical="center"/>
    </xf>
    <xf numFmtId="0" fontId="55" fillId="28" borderId="36" xfId="49" applyFont="1" applyFill="1" applyBorder="1" applyAlignment="1">
      <alignment horizontal="center" vertical="center"/>
    </xf>
    <xf numFmtId="0" fontId="55" fillId="28" borderId="84" xfId="49" applyFont="1" applyFill="1" applyBorder="1" applyAlignment="1">
      <alignment horizontal="center" vertical="center"/>
    </xf>
    <xf numFmtId="0" fontId="56" fillId="28" borderId="108" xfId="0" applyFont="1" applyFill="1" applyBorder="1" applyAlignment="1">
      <alignment horizontal="center" vertical="center"/>
    </xf>
    <xf numFmtId="0" fontId="33" fillId="0" borderId="66" xfId="49" applyFont="1" applyBorder="1" applyAlignment="1">
      <alignment horizontal="center" vertical="center"/>
    </xf>
    <xf numFmtId="49" fontId="32" fillId="32" borderId="117" xfId="0" applyNumberFormat="1" applyFont="1" applyFill="1" applyBorder="1" applyAlignment="1">
      <alignment horizontal="center" vertical="center"/>
    </xf>
    <xf numFmtId="0" fontId="36" fillId="0" borderId="89" xfId="49" applyFont="1" applyBorder="1" applyAlignment="1" applyProtection="1">
      <alignment horizontal="center" vertical="center"/>
      <protection locked="0"/>
    </xf>
    <xf numFmtId="0" fontId="36" fillId="0" borderId="36" xfId="49" applyFont="1" applyBorder="1" applyAlignment="1" applyProtection="1">
      <alignment horizontal="center" vertical="center"/>
      <protection locked="0"/>
    </xf>
    <xf numFmtId="0" fontId="36" fillId="0" borderId="65" xfId="49" applyFont="1" applyBorder="1" applyAlignment="1" applyProtection="1">
      <alignment horizontal="center" vertical="center"/>
      <protection locked="0"/>
    </xf>
    <xf numFmtId="0" fontId="55" fillId="28" borderId="104" xfId="49" applyFont="1" applyFill="1" applyBorder="1" applyAlignment="1">
      <alignment horizontal="center" vertical="center"/>
    </xf>
    <xf numFmtId="0" fontId="55" fillId="28" borderId="83" xfId="49" applyFont="1" applyFill="1" applyBorder="1" applyAlignment="1">
      <alignment horizontal="center" vertical="center"/>
    </xf>
    <xf numFmtId="0" fontId="36" fillId="30" borderId="83" xfId="49" applyFont="1" applyFill="1" applyBorder="1" applyAlignment="1" applyProtection="1">
      <alignment horizontal="center" vertical="center"/>
      <protection locked="0"/>
    </xf>
    <xf numFmtId="0" fontId="36" fillId="30" borderId="95" xfId="49" applyFont="1" applyFill="1" applyBorder="1" applyAlignment="1" applyProtection="1">
      <alignment horizontal="center" vertical="center"/>
      <protection locked="0"/>
    </xf>
    <xf numFmtId="0" fontId="36" fillId="30" borderId="93" xfId="49" applyFont="1" applyFill="1" applyBorder="1" applyAlignment="1" applyProtection="1">
      <alignment horizontal="left" vertical="center"/>
      <protection locked="0"/>
    </xf>
    <xf numFmtId="0" fontId="36" fillId="30" borderId="97" xfId="49" applyFont="1" applyFill="1" applyBorder="1" applyAlignment="1" applyProtection="1">
      <alignment horizontal="left" vertical="center"/>
      <protection locked="0"/>
    </xf>
    <xf numFmtId="0" fontId="36" fillId="30" borderId="85" xfId="49" applyFont="1" applyFill="1" applyBorder="1" applyAlignment="1" applyProtection="1">
      <alignment horizontal="left" vertical="center"/>
      <protection locked="0"/>
    </xf>
    <xf numFmtId="0" fontId="36" fillId="30" borderId="86" xfId="49" applyFont="1" applyFill="1" applyBorder="1" applyAlignment="1" applyProtection="1">
      <alignment horizontal="left" vertical="center"/>
      <protection locked="0"/>
    </xf>
    <xf numFmtId="0" fontId="36" fillId="0" borderId="87" xfId="49" applyFont="1" applyBorder="1" applyAlignment="1" applyProtection="1">
      <alignment horizontal="left" vertical="center"/>
      <protection locked="0"/>
    </xf>
    <xf numFmtId="0" fontId="36" fillId="0" borderId="16" xfId="49" applyFont="1" applyBorder="1" applyAlignment="1" applyProtection="1">
      <alignment horizontal="left" vertical="center"/>
      <protection locked="0"/>
    </xf>
    <xf numFmtId="0" fontId="36" fillId="0" borderId="88" xfId="49" applyFont="1" applyBorder="1" applyAlignment="1" applyProtection="1">
      <alignment horizontal="left" vertical="center"/>
      <protection locked="0"/>
    </xf>
    <xf numFmtId="0" fontId="36" fillId="30" borderId="79" xfId="49" applyFont="1" applyFill="1" applyBorder="1" applyAlignment="1" applyProtection="1">
      <alignment horizontal="left" vertical="center"/>
      <protection locked="0"/>
    </xf>
    <xf numFmtId="0" fontId="36" fillId="30" borderId="96" xfId="49" applyFont="1" applyFill="1" applyBorder="1" applyAlignment="1" applyProtection="1">
      <alignment horizontal="left" vertical="center"/>
      <protection locked="0"/>
    </xf>
    <xf numFmtId="0" fontId="36" fillId="30" borderId="99" xfId="49" applyFont="1" applyFill="1" applyBorder="1" applyAlignment="1">
      <alignment horizontal="left" vertical="center"/>
    </xf>
    <xf numFmtId="0" fontId="36" fillId="30" borderId="93" xfId="49" applyFont="1" applyFill="1" applyBorder="1" applyAlignment="1">
      <alignment horizontal="left" vertical="center"/>
    </xf>
    <xf numFmtId="0" fontId="36" fillId="30" borderId="105" xfId="49" applyFont="1" applyFill="1" applyBorder="1" applyAlignment="1">
      <alignment horizontal="left" vertical="center"/>
    </xf>
    <xf numFmtId="0" fontId="36" fillId="30" borderId="85" xfId="49" applyFont="1" applyFill="1" applyBorder="1" applyAlignment="1">
      <alignment horizontal="left" vertical="center"/>
    </xf>
    <xf numFmtId="0" fontId="36" fillId="30" borderId="114" xfId="49" applyFont="1" applyFill="1" applyBorder="1" applyAlignment="1">
      <alignment horizontal="left" vertical="center"/>
    </xf>
    <xf numFmtId="0" fontId="36" fillId="30" borderId="79" xfId="49" applyFont="1" applyFill="1" applyBorder="1" applyAlignment="1">
      <alignment horizontal="left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29" xr:uid="{00000000-0005-0000-0000-00001C000000}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桁区切り 3" xfId="36" xr:uid="{00000000-0005-0000-0000-000023000000}"/>
    <cellStyle name="桁区切り 4" xfId="37" xr:uid="{00000000-0005-0000-0000-000024000000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通貨 2" xfId="45" xr:uid="{00000000-0005-0000-0000-00002D000000}"/>
    <cellStyle name="入力" xfId="46" builtinId="20" customBuiltin="1"/>
    <cellStyle name="標準" xfId="0" builtinId="0"/>
    <cellStyle name="標準 2" xfId="47" xr:uid="{00000000-0005-0000-0000-000030000000}"/>
    <cellStyle name="標準 3" xfId="48" xr:uid="{00000000-0005-0000-0000-000031000000}"/>
    <cellStyle name="標準 3 2" xfId="51" xr:uid="{00000000-0005-0000-0000-000032000000}"/>
    <cellStyle name="標準_八幡東区配布表H19.3" xfId="49" xr:uid="{00000000-0005-0000-0000-000033000000}"/>
    <cellStyle name="良い" xfId="50" builtinId="26" customBuiltin="1"/>
  </cellStyles>
  <dxfs count="2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FF99FF"/>
      <color rgb="FFCCFFCC"/>
      <color rgb="FF000000"/>
      <color rgb="FFFFCCFF"/>
      <color rgb="FF003399"/>
      <color rgb="FFFFFF99"/>
      <color rgb="FF0000FF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Z33"/>
  <sheetViews>
    <sheetView showZeros="0" tabSelected="1" topLeftCell="B1" zoomScale="115" zoomScaleNormal="115" workbookViewId="0">
      <selection activeCell="Q8" sqref="Q8"/>
    </sheetView>
  </sheetViews>
  <sheetFormatPr defaultRowHeight="15.75"/>
  <cols>
    <col min="1" max="1" width="7.5" style="68" customWidth="1"/>
    <col min="2" max="2" width="6.875" style="68" customWidth="1"/>
    <col min="3" max="14" width="5.625" style="68" customWidth="1"/>
    <col min="15" max="15" width="6.375" style="68" customWidth="1"/>
    <col min="16" max="16384" width="9" style="68"/>
  </cols>
  <sheetData>
    <row r="1" spans="1:26" ht="19.5" customHeight="1">
      <c r="A1" s="335" t="s">
        <v>1627</v>
      </c>
      <c r="B1" s="336"/>
      <c r="C1" s="336"/>
      <c r="D1" s="337"/>
      <c r="K1" s="356" t="s">
        <v>1051</v>
      </c>
      <c r="L1" s="356"/>
      <c r="M1" s="357">
        <v>45972</v>
      </c>
      <c r="N1" s="357"/>
      <c r="O1" s="357"/>
    </row>
    <row r="2" spans="1:26" ht="24.95" customHeight="1">
      <c r="A2" s="338"/>
      <c r="B2" s="339"/>
      <c r="C2" s="339"/>
      <c r="D2" s="340"/>
      <c r="E2" s="354" t="s">
        <v>1052</v>
      </c>
      <c r="F2" s="355"/>
      <c r="G2" s="355"/>
      <c r="H2" s="355"/>
      <c r="I2" s="355"/>
      <c r="J2" s="355"/>
      <c r="K2" s="341" t="s">
        <v>1053</v>
      </c>
      <c r="L2" s="342"/>
      <c r="M2" s="69"/>
      <c r="N2" s="69"/>
      <c r="O2" s="69"/>
    </row>
    <row r="3" spans="1:26" ht="7.5" customHeight="1">
      <c r="A3" s="70"/>
      <c r="B3" s="70"/>
      <c r="C3" s="70"/>
      <c r="D3" s="70"/>
      <c r="E3" s="71"/>
      <c r="F3" s="71"/>
      <c r="G3" s="72"/>
      <c r="H3" s="72"/>
      <c r="I3" s="72"/>
      <c r="J3" s="72"/>
      <c r="K3" s="73"/>
      <c r="L3" s="74"/>
      <c r="M3" s="71"/>
      <c r="N3" s="71"/>
      <c r="O3" s="71"/>
    </row>
    <row r="4" spans="1:26" ht="24.95" customHeight="1">
      <c r="A4" s="343" t="s">
        <v>1054</v>
      </c>
      <c r="B4" s="344"/>
      <c r="C4" s="344"/>
      <c r="D4" s="75"/>
      <c r="E4" s="343" t="s">
        <v>1055</v>
      </c>
      <c r="F4" s="344"/>
      <c r="G4" s="344"/>
      <c r="H4" s="75"/>
      <c r="I4" s="343" t="s">
        <v>1056</v>
      </c>
      <c r="J4" s="344"/>
      <c r="K4" s="344"/>
      <c r="L4" s="75"/>
      <c r="M4" s="343" t="s">
        <v>1057</v>
      </c>
      <c r="N4" s="344"/>
      <c r="O4" s="344"/>
    </row>
    <row r="5" spans="1:26" ht="10.5" customHeight="1" thickBot="1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26" ht="23.1" customHeight="1">
      <c r="A6" s="349" t="s">
        <v>1045</v>
      </c>
      <c r="B6" s="350"/>
      <c r="C6" s="362">
        <v>45997</v>
      </c>
      <c r="D6" s="362"/>
      <c r="E6" s="362"/>
      <c r="F6" s="76" t="s">
        <v>1058</v>
      </c>
      <c r="G6" s="363" t="s">
        <v>1046</v>
      </c>
      <c r="H6" s="364"/>
      <c r="I6" s="365">
        <f>SUM(C6-3)</f>
        <v>45994</v>
      </c>
      <c r="J6" s="365"/>
      <c r="K6" s="236" t="s">
        <v>1625</v>
      </c>
      <c r="L6" s="237"/>
      <c r="M6" s="366">
        <f>C6-1</f>
        <v>45996</v>
      </c>
      <c r="N6" s="367"/>
      <c r="O6" s="238" t="s">
        <v>1626</v>
      </c>
    </row>
    <row r="7" spans="1:26" ht="23.1" customHeight="1">
      <c r="A7" s="351" t="s">
        <v>46</v>
      </c>
      <c r="B7" s="352"/>
      <c r="C7" s="368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70"/>
    </row>
    <row r="8" spans="1:26" ht="23.1" customHeight="1">
      <c r="A8" s="351" t="s">
        <v>1059</v>
      </c>
      <c r="B8" s="352"/>
      <c r="C8" s="371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70"/>
    </row>
    <row r="9" spans="1:26" ht="23.1" customHeight="1">
      <c r="A9" s="351" t="s">
        <v>1060</v>
      </c>
      <c r="B9" s="352"/>
      <c r="C9" s="372"/>
      <c r="D9" s="373"/>
      <c r="E9" s="373"/>
      <c r="F9" s="374"/>
      <c r="G9" s="375"/>
      <c r="H9" s="376" t="s">
        <v>1047</v>
      </c>
      <c r="I9" s="377"/>
      <c r="J9" s="378">
        <f>SUM(I25)</f>
        <v>0</v>
      </c>
      <c r="K9" s="379"/>
      <c r="L9" s="379"/>
      <c r="M9" s="379"/>
      <c r="N9" s="379"/>
      <c r="O9" s="380"/>
    </row>
    <row r="10" spans="1:26" ht="23.1" customHeight="1">
      <c r="A10" s="351" t="s">
        <v>1062</v>
      </c>
      <c r="B10" s="352"/>
      <c r="C10" s="353" t="s">
        <v>1063</v>
      </c>
      <c r="D10" s="353"/>
      <c r="E10" s="353"/>
      <c r="F10" s="328"/>
      <c r="G10" s="328"/>
      <c r="H10" s="328"/>
      <c r="I10" s="328"/>
      <c r="J10" s="353" t="s">
        <v>1064</v>
      </c>
      <c r="K10" s="353"/>
      <c r="L10" s="353"/>
      <c r="M10" s="381"/>
      <c r="N10" s="381"/>
      <c r="O10" s="382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23.1" customHeight="1" thickBot="1">
      <c r="A11" s="345" t="s">
        <v>1061</v>
      </c>
      <c r="B11" s="346"/>
      <c r="C11" s="359" t="s">
        <v>1065</v>
      </c>
      <c r="D11" s="359"/>
      <c r="E11" s="359"/>
      <c r="F11" s="359"/>
      <c r="G11" s="359"/>
      <c r="H11" s="359"/>
      <c r="I11" s="359"/>
      <c r="J11" s="358" t="s">
        <v>1066</v>
      </c>
      <c r="K11" s="358"/>
      <c r="L11" s="358"/>
      <c r="M11" s="360"/>
      <c r="N11" s="360"/>
      <c r="O11" s="36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23.1" customHeight="1">
      <c r="A12" s="405" t="s">
        <v>1076</v>
      </c>
      <c r="B12" s="406"/>
      <c r="C12" s="393" t="s">
        <v>1077</v>
      </c>
      <c r="D12" s="394"/>
      <c r="E12" s="409" t="s">
        <v>1071</v>
      </c>
      <c r="F12" s="410"/>
      <c r="G12" s="77"/>
      <c r="H12" s="77" t="s">
        <v>1072</v>
      </c>
      <c r="I12" s="77"/>
      <c r="J12" s="78" t="s">
        <v>1073</v>
      </c>
      <c r="K12" s="78"/>
      <c r="L12" s="78" t="s">
        <v>1074</v>
      </c>
      <c r="M12" s="78"/>
      <c r="N12" s="78" t="s">
        <v>1075</v>
      </c>
      <c r="O12" s="79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23.1" customHeight="1">
      <c r="A13" s="383"/>
      <c r="B13" s="384"/>
      <c r="C13" s="395"/>
      <c r="D13" s="396"/>
      <c r="E13" s="411" t="s">
        <v>1068</v>
      </c>
      <c r="F13" s="412"/>
      <c r="G13" s="347"/>
      <c r="H13" s="347"/>
      <c r="I13" s="347"/>
      <c r="J13" s="347"/>
      <c r="K13" s="347"/>
      <c r="L13" s="347"/>
      <c r="M13" s="347"/>
      <c r="N13" s="347"/>
      <c r="O13" s="348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23.1" customHeight="1">
      <c r="A14" s="383"/>
      <c r="B14" s="384"/>
      <c r="C14" s="395"/>
      <c r="D14" s="396"/>
      <c r="E14" s="411" t="s">
        <v>1069</v>
      </c>
      <c r="F14" s="412"/>
      <c r="G14" s="399"/>
      <c r="H14" s="399"/>
      <c r="I14" s="399"/>
      <c r="J14" s="399"/>
      <c r="K14" s="399"/>
      <c r="L14" s="399"/>
      <c r="M14" s="399"/>
      <c r="N14" s="399"/>
      <c r="O14" s="400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23.1" customHeight="1">
      <c r="A15" s="383"/>
      <c r="B15" s="384"/>
      <c r="C15" s="397"/>
      <c r="D15" s="398"/>
      <c r="E15" s="403" t="s">
        <v>1070</v>
      </c>
      <c r="F15" s="404"/>
      <c r="G15" s="371"/>
      <c r="H15" s="369"/>
      <c r="I15" s="369"/>
      <c r="J15" s="369"/>
      <c r="K15" s="369"/>
      <c r="L15" s="369"/>
      <c r="M15" s="369"/>
      <c r="N15" s="369"/>
      <c r="O15" s="370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23.1" customHeight="1">
      <c r="A16" s="407"/>
      <c r="B16" s="408"/>
      <c r="C16" s="401" t="s">
        <v>1067</v>
      </c>
      <c r="D16" s="402"/>
      <c r="E16" s="403" t="s">
        <v>1071</v>
      </c>
      <c r="F16" s="404"/>
      <c r="G16" s="80"/>
      <c r="H16" s="80" t="s">
        <v>1072</v>
      </c>
      <c r="I16" s="80"/>
      <c r="J16" s="81" t="s">
        <v>1073</v>
      </c>
      <c r="K16" s="81"/>
      <c r="L16" s="81" t="s">
        <v>1074</v>
      </c>
      <c r="M16" s="81"/>
      <c r="N16" s="81" t="s">
        <v>1075</v>
      </c>
      <c r="O16" s="82"/>
      <c r="Q16" s="51"/>
      <c r="R16" s="51"/>
      <c r="T16" s="51"/>
      <c r="U16" s="51"/>
      <c r="V16" s="51"/>
      <c r="W16" s="51"/>
      <c r="X16" s="51"/>
      <c r="Y16" s="51"/>
      <c r="Z16" s="51"/>
    </row>
    <row r="17" spans="1:26" ht="23.1" customHeight="1">
      <c r="A17" s="383" t="s">
        <v>1084</v>
      </c>
      <c r="B17" s="384"/>
      <c r="C17" s="387" t="s">
        <v>1091</v>
      </c>
      <c r="D17" s="388"/>
      <c r="E17" s="388"/>
      <c r="F17" s="388"/>
      <c r="G17" s="388"/>
      <c r="H17" s="388"/>
      <c r="I17" s="388"/>
      <c r="J17" s="388"/>
      <c r="K17" s="388"/>
      <c r="L17" s="388"/>
      <c r="M17" s="388"/>
      <c r="N17" s="388"/>
      <c r="O17" s="389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23.1" customHeight="1" thickBot="1">
      <c r="A18" s="385"/>
      <c r="B18" s="386"/>
      <c r="C18" s="390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2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7.5" customHeight="1" thickBot="1">
      <c r="A19" s="51"/>
      <c r="B19" s="51"/>
      <c r="C19" s="51"/>
      <c r="D19" s="51"/>
      <c r="S19" s="51"/>
      <c r="T19" s="51"/>
    </row>
    <row r="20" spans="1:26" ht="24" customHeight="1">
      <c r="A20" s="83" t="s">
        <v>1078</v>
      </c>
      <c r="B20" s="327" t="s">
        <v>1079</v>
      </c>
      <c r="C20" s="327"/>
      <c r="D20" s="327"/>
      <c r="E20" s="326" t="s">
        <v>1086</v>
      </c>
      <c r="F20" s="326"/>
      <c r="G20" s="326"/>
      <c r="H20" s="326"/>
      <c r="I20" s="321" t="s">
        <v>1087</v>
      </c>
      <c r="J20" s="321"/>
      <c r="K20" s="321"/>
      <c r="L20" s="321"/>
      <c r="M20" s="321" t="s">
        <v>1088</v>
      </c>
      <c r="N20" s="321"/>
      <c r="O20" s="322"/>
    </row>
    <row r="21" spans="1:26" ht="24" customHeight="1">
      <c r="A21" s="333" t="s">
        <v>1633</v>
      </c>
      <c r="B21" s="328" t="s">
        <v>1080</v>
      </c>
      <c r="C21" s="328"/>
      <c r="D21" s="328"/>
      <c r="E21" s="323">
        <f>(集計表!K15)</f>
        <v>33260</v>
      </c>
      <c r="F21" s="323"/>
      <c r="G21" s="323"/>
      <c r="H21" s="323"/>
      <c r="I21" s="323">
        <f>(集計表!N15)</f>
        <v>0</v>
      </c>
      <c r="J21" s="323"/>
      <c r="K21" s="323"/>
      <c r="L21" s="323"/>
      <c r="M21" s="324"/>
      <c r="N21" s="324"/>
      <c r="O21" s="325"/>
    </row>
    <row r="22" spans="1:26" ht="24" customHeight="1">
      <c r="A22" s="333"/>
      <c r="B22" s="328" t="s">
        <v>1081</v>
      </c>
      <c r="C22" s="328"/>
      <c r="D22" s="328"/>
      <c r="E22" s="323">
        <f>(集計表!K21)</f>
        <v>19170</v>
      </c>
      <c r="F22" s="323"/>
      <c r="G22" s="323"/>
      <c r="H22" s="323"/>
      <c r="I22" s="323">
        <f>(集計表!N21)</f>
        <v>0</v>
      </c>
      <c r="J22" s="323"/>
      <c r="K22" s="323"/>
      <c r="L22" s="323"/>
      <c r="M22" s="324"/>
      <c r="N22" s="324"/>
      <c r="O22" s="325"/>
    </row>
    <row r="23" spans="1:26" ht="24" customHeight="1">
      <c r="A23" s="333"/>
      <c r="B23" s="328" t="s">
        <v>1082</v>
      </c>
      <c r="C23" s="328"/>
      <c r="D23" s="328"/>
      <c r="E23" s="323">
        <f>(集計表!K27)</f>
        <v>15680</v>
      </c>
      <c r="F23" s="323"/>
      <c r="G23" s="323"/>
      <c r="H23" s="323"/>
      <c r="I23" s="323">
        <f>(集計表!N27)</f>
        <v>0</v>
      </c>
      <c r="J23" s="323"/>
      <c r="K23" s="323"/>
      <c r="L23" s="323"/>
      <c r="M23" s="324"/>
      <c r="N23" s="324"/>
      <c r="O23" s="325"/>
    </row>
    <row r="24" spans="1:26" ht="24" customHeight="1" thickBot="1">
      <c r="A24" s="333"/>
      <c r="B24" s="329" t="s">
        <v>1083</v>
      </c>
      <c r="C24" s="330"/>
      <c r="D24" s="331"/>
      <c r="E24" s="315">
        <f>(集計表!K30)</f>
        <v>7750</v>
      </c>
      <c r="F24" s="315"/>
      <c r="G24" s="315"/>
      <c r="H24" s="315"/>
      <c r="I24" s="315">
        <f>(集計表!N30)</f>
        <v>0</v>
      </c>
      <c r="J24" s="315"/>
      <c r="K24" s="315"/>
      <c r="L24" s="315"/>
      <c r="M24" s="316"/>
      <c r="N24" s="316"/>
      <c r="O24" s="317"/>
    </row>
    <row r="25" spans="1:26" ht="24" customHeight="1" thickBot="1">
      <c r="A25" s="334"/>
      <c r="B25" s="332" t="s">
        <v>1085</v>
      </c>
      <c r="C25" s="332"/>
      <c r="D25" s="332"/>
      <c r="E25" s="318">
        <f>SUM(E21:H24)</f>
        <v>75860</v>
      </c>
      <c r="F25" s="318"/>
      <c r="G25" s="318"/>
      <c r="H25" s="318"/>
      <c r="I25" s="318">
        <f>SUM(I21:L24)</f>
        <v>0</v>
      </c>
      <c r="J25" s="318"/>
      <c r="K25" s="318"/>
      <c r="L25" s="318"/>
      <c r="M25" s="319"/>
      <c r="N25" s="319"/>
      <c r="O25" s="320"/>
    </row>
    <row r="26" spans="1:26" ht="16.5" thickTop="1"/>
    <row r="33" s="51" customFormat="1" ht="25.5" customHeight="1"/>
  </sheetData>
  <mergeCells count="70">
    <mergeCell ref="F10:I10"/>
    <mergeCell ref="M10:O10"/>
    <mergeCell ref="A17:B18"/>
    <mergeCell ref="C17:O17"/>
    <mergeCell ref="C18:O18"/>
    <mergeCell ref="C12:D15"/>
    <mergeCell ref="G14:O14"/>
    <mergeCell ref="C16:D16"/>
    <mergeCell ref="E16:F16"/>
    <mergeCell ref="G15:O15"/>
    <mergeCell ref="A12:B16"/>
    <mergeCell ref="E12:F12"/>
    <mergeCell ref="E13:F13"/>
    <mergeCell ref="E14:F14"/>
    <mergeCell ref="E15:F15"/>
    <mergeCell ref="M4:O4"/>
    <mergeCell ref="E2:J2"/>
    <mergeCell ref="K1:L1"/>
    <mergeCell ref="M1:O1"/>
    <mergeCell ref="J11:L11"/>
    <mergeCell ref="C11:I11"/>
    <mergeCell ref="M11:O11"/>
    <mergeCell ref="C6:E6"/>
    <mergeCell ref="G6:H6"/>
    <mergeCell ref="I6:J6"/>
    <mergeCell ref="M6:N6"/>
    <mergeCell ref="C7:O7"/>
    <mergeCell ref="C8:O8"/>
    <mergeCell ref="C9:G9"/>
    <mergeCell ref="H9:I9"/>
    <mergeCell ref="J9:O9"/>
    <mergeCell ref="B25:D25"/>
    <mergeCell ref="A21:A25"/>
    <mergeCell ref="A1:D2"/>
    <mergeCell ref="K2:L2"/>
    <mergeCell ref="A4:C4"/>
    <mergeCell ref="E4:G4"/>
    <mergeCell ref="I4:K4"/>
    <mergeCell ref="A11:B11"/>
    <mergeCell ref="G13:O13"/>
    <mergeCell ref="A6:B6"/>
    <mergeCell ref="A7:B7"/>
    <mergeCell ref="A8:B8"/>
    <mergeCell ref="A9:B9"/>
    <mergeCell ref="A10:B10"/>
    <mergeCell ref="C10:E10"/>
    <mergeCell ref="J10:L10"/>
    <mergeCell ref="B20:D20"/>
    <mergeCell ref="B21:D21"/>
    <mergeCell ref="B22:D22"/>
    <mergeCell ref="B23:D23"/>
    <mergeCell ref="B24:D24"/>
    <mergeCell ref="E22:H22"/>
    <mergeCell ref="I22:L22"/>
    <mergeCell ref="M22:O22"/>
    <mergeCell ref="I23:L23"/>
    <mergeCell ref="M23:O23"/>
    <mergeCell ref="E23:H23"/>
    <mergeCell ref="I20:L20"/>
    <mergeCell ref="M20:O20"/>
    <mergeCell ref="E21:H21"/>
    <mergeCell ref="I21:L21"/>
    <mergeCell ref="M21:O21"/>
    <mergeCell ref="E20:H20"/>
    <mergeCell ref="I24:L24"/>
    <mergeCell ref="M24:O24"/>
    <mergeCell ref="E25:H25"/>
    <mergeCell ref="I25:L25"/>
    <mergeCell ref="M25:O25"/>
    <mergeCell ref="E24:H24"/>
  </mergeCells>
  <phoneticPr fontId="23"/>
  <printOptions horizontalCentered="1"/>
  <pageMargins left="0.59055118110236227" right="0" top="0.39370078740157483" bottom="0.15748031496062992" header="0.19685039370078741" footer="0.15748031496062992"/>
  <pageSetup paperSize="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indexed="47"/>
    <pageSetUpPr fitToPage="1"/>
  </sheetPr>
  <dimension ref="A1:AA88"/>
  <sheetViews>
    <sheetView showZeros="0" topLeftCell="A4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9" t="s">
        <v>815</v>
      </c>
      <c r="B1" s="800"/>
      <c r="C1" s="800"/>
      <c r="D1" s="789" t="s">
        <v>37</v>
      </c>
      <c r="E1" s="790"/>
      <c r="F1" s="790"/>
      <c r="G1" s="790"/>
      <c r="H1" s="790"/>
      <c r="I1" s="790"/>
      <c r="J1" s="790"/>
      <c r="K1" s="790"/>
      <c r="L1" s="790"/>
      <c r="M1" s="790"/>
      <c r="N1" s="790"/>
      <c r="O1" s="790"/>
      <c r="P1" s="790"/>
      <c r="Q1" s="790"/>
      <c r="R1" s="790"/>
      <c r="S1" s="790"/>
      <c r="T1" s="790"/>
      <c r="U1" s="790"/>
      <c r="V1" s="790"/>
      <c r="W1" s="790"/>
      <c r="X1" s="790"/>
      <c r="Y1" s="783" t="str">
        <f>集計表!AB1</f>
        <v>2025/12</v>
      </c>
      <c r="Z1" s="784"/>
      <c r="AA1" s="785"/>
    </row>
    <row r="2" spans="1:27" ht="18.75" customHeight="1">
      <c r="A2" s="801" t="s">
        <v>48</v>
      </c>
      <c r="B2" s="802"/>
      <c r="C2" s="803"/>
      <c r="D2" s="807">
        <v>2020</v>
      </c>
      <c r="E2" s="807"/>
      <c r="F2" s="797">
        <f>集計表!F2</f>
        <v>45994</v>
      </c>
      <c r="G2" s="797"/>
      <c r="H2" s="2" t="s">
        <v>1097</v>
      </c>
      <c r="I2" s="2" t="s">
        <v>13</v>
      </c>
      <c r="J2" s="791">
        <f>集計表!L2</f>
        <v>45996</v>
      </c>
      <c r="K2" s="792"/>
      <c r="L2" s="792"/>
      <c r="M2" s="792"/>
      <c r="N2" s="3" t="s">
        <v>49</v>
      </c>
      <c r="O2" s="4" t="s">
        <v>14</v>
      </c>
      <c r="P2" s="793">
        <f>集計表!R2</f>
        <v>45997</v>
      </c>
      <c r="Q2" s="793"/>
      <c r="R2" s="5" t="s">
        <v>18</v>
      </c>
      <c r="S2" s="6" t="s">
        <v>19</v>
      </c>
      <c r="T2" s="34" t="s">
        <v>20</v>
      </c>
      <c r="U2" s="786">
        <f>申込書!C9</f>
        <v>0</v>
      </c>
      <c r="V2" s="786"/>
      <c r="W2" s="786"/>
      <c r="X2" s="786"/>
      <c r="Y2" s="786"/>
      <c r="Z2" s="786"/>
      <c r="AA2" s="787"/>
    </row>
    <row r="3" spans="1:27" ht="18.75" customHeight="1">
      <c r="A3" s="804" t="s">
        <v>46</v>
      </c>
      <c r="B3" s="805"/>
      <c r="C3" s="806"/>
      <c r="D3" s="794">
        <f>集計表!D3</f>
        <v>0</v>
      </c>
      <c r="E3" s="795"/>
      <c r="F3" s="795"/>
      <c r="G3" s="795"/>
      <c r="H3" s="795"/>
      <c r="I3" s="795"/>
      <c r="J3" s="795"/>
      <c r="K3" s="795"/>
      <c r="L3" s="795"/>
      <c r="M3" s="795"/>
      <c r="N3" s="795"/>
      <c r="O3" s="795"/>
      <c r="P3" s="795"/>
      <c r="Q3" s="795"/>
      <c r="R3" s="795"/>
      <c r="S3" s="796"/>
      <c r="T3" s="34" t="s">
        <v>51</v>
      </c>
      <c r="U3" s="798">
        <f>集計表!N33</f>
        <v>0</v>
      </c>
      <c r="V3" s="798"/>
      <c r="W3" s="798"/>
      <c r="X3" s="798"/>
      <c r="Y3" s="798"/>
      <c r="Z3" s="798"/>
      <c r="AA3" s="8" t="s">
        <v>52</v>
      </c>
    </row>
    <row r="4" spans="1:27" ht="18.75" customHeight="1">
      <c r="A4" s="7" t="s">
        <v>1322</v>
      </c>
      <c r="U4" s="750" t="s">
        <v>6</v>
      </c>
      <c r="V4" s="750"/>
      <c r="W4" s="12" t="s">
        <v>21</v>
      </c>
      <c r="X4" s="788">
        <f>T66</f>
        <v>0</v>
      </c>
      <c r="Y4" s="750"/>
      <c r="Z4" s="750"/>
      <c r="AA4" s="7" t="s">
        <v>22</v>
      </c>
    </row>
    <row r="5" spans="1:27" ht="12.75" customHeight="1">
      <c r="A5" s="13"/>
      <c r="B5" s="771" t="s">
        <v>23</v>
      </c>
      <c r="C5" s="772"/>
      <c r="D5" s="772"/>
      <c r="E5" s="30" t="s">
        <v>7</v>
      </c>
      <c r="F5" s="31" t="s">
        <v>8</v>
      </c>
      <c r="G5" s="772" t="s">
        <v>24</v>
      </c>
      <c r="H5" s="772"/>
      <c r="I5" s="772"/>
      <c r="J5" s="772"/>
      <c r="K5" s="772"/>
      <c r="L5" s="772"/>
      <c r="M5" s="773"/>
      <c r="O5" s="13"/>
      <c r="P5" s="771" t="s">
        <v>23</v>
      </c>
      <c r="Q5" s="772"/>
      <c r="R5" s="772"/>
      <c r="S5" s="30" t="s">
        <v>7</v>
      </c>
      <c r="T5" s="31" t="s">
        <v>8</v>
      </c>
      <c r="U5" s="772" t="s">
        <v>24</v>
      </c>
      <c r="V5" s="772"/>
      <c r="W5" s="772"/>
      <c r="X5" s="772"/>
      <c r="Y5" s="772"/>
      <c r="Z5" s="772"/>
      <c r="AA5" s="773"/>
    </row>
    <row r="6" spans="1:27" ht="12.75" customHeight="1">
      <c r="A6" s="780" t="s">
        <v>1033</v>
      </c>
      <c r="B6" s="777" t="s">
        <v>824</v>
      </c>
      <c r="C6" s="778"/>
      <c r="D6" s="779"/>
      <c r="E6" s="26">
        <v>420</v>
      </c>
      <c r="F6" s="25"/>
      <c r="G6" s="834" t="s">
        <v>817</v>
      </c>
      <c r="H6" s="835"/>
      <c r="I6" s="835"/>
      <c r="J6" s="835"/>
      <c r="K6" s="835"/>
      <c r="L6" s="835"/>
      <c r="M6" s="836"/>
      <c r="O6" s="780" t="s">
        <v>1039</v>
      </c>
      <c r="P6" s="777" t="s">
        <v>938</v>
      </c>
      <c r="Q6" s="778"/>
      <c r="R6" s="779"/>
      <c r="S6" s="26">
        <v>770</v>
      </c>
      <c r="T6" s="25"/>
      <c r="U6" s="774" t="s">
        <v>925</v>
      </c>
      <c r="V6" s="775"/>
      <c r="W6" s="775"/>
      <c r="X6" s="775"/>
      <c r="Y6" s="775"/>
      <c r="Z6" s="775"/>
      <c r="AA6" s="776"/>
    </row>
    <row r="7" spans="1:27" ht="12.75" customHeight="1">
      <c r="A7" s="781"/>
      <c r="B7" s="752" t="s">
        <v>825</v>
      </c>
      <c r="C7" s="753"/>
      <c r="D7" s="754"/>
      <c r="E7" s="35">
        <v>340</v>
      </c>
      <c r="F7" s="25"/>
      <c r="G7" s="826" t="s">
        <v>818</v>
      </c>
      <c r="H7" s="827"/>
      <c r="I7" s="827"/>
      <c r="J7" s="827"/>
      <c r="K7" s="827"/>
      <c r="L7" s="827"/>
      <c r="M7" s="828"/>
      <c r="O7" s="781"/>
      <c r="P7" s="752" t="s">
        <v>939</v>
      </c>
      <c r="Q7" s="753"/>
      <c r="R7" s="754"/>
      <c r="S7" s="25">
        <v>230</v>
      </c>
      <c r="T7" s="25"/>
      <c r="U7" s="755" t="s">
        <v>926</v>
      </c>
      <c r="V7" s="756"/>
      <c r="W7" s="756"/>
      <c r="X7" s="756"/>
      <c r="Y7" s="756"/>
      <c r="Z7" s="756"/>
      <c r="AA7" s="757"/>
    </row>
    <row r="8" spans="1:27" ht="12.75" customHeight="1">
      <c r="A8" s="781"/>
      <c r="B8" s="752" t="s">
        <v>826</v>
      </c>
      <c r="C8" s="753"/>
      <c r="D8" s="754"/>
      <c r="E8" s="35">
        <v>360</v>
      </c>
      <c r="F8" s="25"/>
      <c r="G8" s="826" t="s">
        <v>819</v>
      </c>
      <c r="H8" s="827"/>
      <c r="I8" s="827"/>
      <c r="J8" s="827"/>
      <c r="K8" s="827"/>
      <c r="L8" s="827"/>
      <c r="M8" s="828"/>
      <c r="O8" s="781"/>
      <c r="P8" s="752" t="s">
        <v>940</v>
      </c>
      <c r="Q8" s="753"/>
      <c r="R8" s="754"/>
      <c r="S8" s="25">
        <v>290</v>
      </c>
      <c r="T8" s="25"/>
      <c r="U8" s="755" t="s">
        <v>927</v>
      </c>
      <c r="V8" s="756"/>
      <c r="W8" s="756"/>
      <c r="X8" s="756"/>
      <c r="Y8" s="756"/>
      <c r="Z8" s="756"/>
      <c r="AA8" s="757"/>
    </row>
    <row r="9" spans="1:27" ht="12.75" customHeight="1">
      <c r="A9" s="781"/>
      <c r="B9" s="752" t="s">
        <v>827</v>
      </c>
      <c r="C9" s="753"/>
      <c r="D9" s="754"/>
      <c r="E9" s="35">
        <v>760</v>
      </c>
      <c r="F9" s="25"/>
      <c r="G9" s="826" t="s">
        <v>820</v>
      </c>
      <c r="H9" s="827"/>
      <c r="I9" s="827"/>
      <c r="J9" s="827"/>
      <c r="K9" s="827"/>
      <c r="L9" s="827"/>
      <c r="M9" s="828"/>
      <c r="O9" s="781"/>
      <c r="P9" s="752" t="s">
        <v>941</v>
      </c>
      <c r="Q9" s="753"/>
      <c r="R9" s="754"/>
      <c r="S9" s="25">
        <v>520</v>
      </c>
      <c r="T9" s="25"/>
      <c r="U9" s="755" t="s">
        <v>928</v>
      </c>
      <c r="V9" s="756"/>
      <c r="W9" s="756"/>
      <c r="X9" s="756"/>
      <c r="Y9" s="756"/>
      <c r="Z9" s="756"/>
      <c r="AA9" s="757"/>
    </row>
    <row r="10" spans="1:27" ht="12.75" customHeight="1">
      <c r="A10" s="781"/>
      <c r="B10" s="752" t="s">
        <v>828</v>
      </c>
      <c r="C10" s="753"/>
      <c r="D10" s="754"/>
      <c r="E10" s="25">
        <v>600</v>
      </c>
      <c r="F10" s="25"/>
      <c r="G10" s="826" t="s">
        <v>821</v>
      </c>
      <c r="H10" s="827"/>
      <c r="I10" s="827"/>
      <c r="J10" s="827"/>
      <c r="K10" s="827"/>
      <c r="L10" s="827"/>
      <c r="M10" s="828"/>
      <c r="O10" s="781"/>
      <c r="P10" s="752" t="s">
        <v>942</v>
      </c>
      <c r="Q10" s="753"/>
      <c r="R10" s="754"/>
      <c r="S10" s="25">
        <v>550</v>
      </c>
      <c r="T10" s="25"/>
      <c r="U10" s="755" t="s">
        <v>929</v>
      </c>
      <c r="V10" s="756"/>
      <c r="W10" s="756"/>
      <c r="X10" s="756"/>
      <c r="Y10" s="756"/>
      <c r="Z10" s="756"/>
      <c r="AA10" s="757"/>
    </row>
    <row r="11" spans="1:27" ht="12.75" customHeight="1">
      <c r="A11" s="781"/>
      <c r="B11" s="752" t="s">
        <v>829</v>
      </c>
      <c r="C11" s="753"/>
      <c r="D11" s="754"/>
      <c r="E11" s="25">
        <v>780</v>
      </c>
      <c r="F11" s="25"/>
      <c r="G11" s="826" t="s">
        <v>822</v>
      </c>
      <c r="H11" s="827"/>
      <c r="I11" s="827"/>
      <c r="J11" s="827"/>
      <c r="K11" s="827"/>
      <c r="L11" s="827"/>
      <c r="M11" s="828"/>
      <c r="O11" s="781"/>
      <c r="P11" s="752" t="s">
        <v>943</v>
      </c>
      <c r="Q11" s="753"/>
      <c r="R11" s="754"/>
      <c r="S11" s="25">
        <v>400</v>
      </c>
      <c r="T11" s="25"/>
      <c r="U11" s="755" t="s">
        <v>930</v>
      </c>
      <c r="V11" s="756"/>
      <c r="W11" s="756"/>
      <c r="X11" s="756"/>
      <c r="Y11" s="756"/>
      <c r="Z11" s="756"/>
      <c r="AA11" s="757"/>
    </row>
    <row r="12" spans="1:27" ht="12.75" customHeight="1">
      <c r="A12" s="781"/>
      <c r="B12" s="761" t="s">
        <v>830</v>
      </c>
      <c r="C12" s="762"/>
      <c r="D12" s="763"/>
      <c r="E12" s="25">
        <v>660</v>
      </c>
      <c r="F12" s="25"/>
      <c r="G12" s="837" t="s">
        <v>823</v>
      </c>
      <c r="H12" s="838"/>
      <c r="I12" s="838"/>
      <c r="J12" s="838"/>
      <c r="K12" s="838"/>
      <c r="L12" s="838"/>
      <c r="M12" s="839"/>
      <c r="O12" s="781"/>
      <c r="P12" s="752" t="s">
        <v>944</v>
      </c>
      <c r="Q12" s="753"/>
      <c r="R12" s="754"/>
      <c r="S12" s="25">
        <v>300</v>
      </c>
      <c r="T12" s="25"/>
      <c r="U12" s="755" t="s">
        <v>931</v>
      </c>
      <c r="V12" s="756"/>
      <c r="W12" s="756"/>
      <c r="X12" s="756"/>
      <c r="Y12" s="756"/>
      <c r="Z12" s="756"/>
      <c r="AA12" s="757"/>
    </row>
    <row r="13" spans="1:27" ht="12.75" customHeight="1">
      <c r="A13" s="782"/>
      <c r="B13" s="829" t="s">
        <v>9</v>
      </c>
      <c r="C13" s="829"/>
      <c r="D13" s="830"/>
      <c r="E13" s="29">
        <f>SUM(E6:E12)</f>
        <v>3920</v>
      </c>
      <c r="F13" s="29">
        <f>SUM(F6:F12)</f>
        <v>0</v>
      </c>
      <c r="G13" s="749"/>
      <c r="H13" s="750"/>
      <c r="I13" s="750"/>
      <c r="J13" s="750"/>
      <c r="K13" s="750"/>
      <c r="L13" s="750"/>
      <c r="M13" s="751"/>
      <c r="O13" s="781"/>
      <c r="P13" s="752" t="s">
        <v>945</v>
      </c>
      <c r="Q13" s="753"/>
      <c r="R13" s="754"/>
      <c r="S13" s="25">
        <v>240</v>
      </c>
      <c r="T13" s="25"/>
      <c r="U13" s="755" t="s">
        <v>932</v>
      </c>
      <c r="V13" s="756"/>
      <c r="W13" s="756"/>
      <c r="X13" s="756"/>
      <c r="Y13" s="756"/>
      <c r="Z13" s="756"/>
      <c r="AA13" s="757"/>
    </row>
    <row r="14" spans="1:27" ht="12.75" customHeight="1">
      <c r="A14" s="780" t="s">
        <v>1034</v>
      </c>
      <c r="B14" s="777" t="s">
        <v>839</v>
      </c>
      <c r="C14" s="778"/>
      <c r="D14" s="779"/>
      <c r="E14" s="26">
        <v>490</v>
      </c>
      <c r="F14" s="25"/>
      <c r="G14" s="774" t="s">
        <v>831</v>
      </c>
      <c r="H14" s="775"/>
      <c r="I14" s="775"/>
      <c r="J14" s="775"/>
      <c r="K14" s="775"/>
      <c r="L14" s="775"/>
      <c r="M14" s="776"/>
      <c r="O14" s="781"/>
      <c r="P14" s="752" t="s">
        <v>946</v>
      </c>
      <c r="Q14" s="753"/>
      <c r="R14" s="754"/>
      <c r="S14" s="25">
        <v>460</v>
      </c>
      <c r="T14" s="25"/>
      <c r="U14" s="755" t="s">
        <v>933</v>
      </c>
      <c r="V14" s="756"/>
      <c r="W14" s="756"/>
      <c r="X14" s="756"/>
      <c r="Y14" s="756"/>
      <c r="Z14" s="756"/>
      <c r="AA14" s="757"/>
    </row>
    <row r="15" spans="1:27" ht="12.75" customHeight="1">
      <c r="A15" s="781"/>
      <c r="B15" s="752" t="s">
        <v>840</v>
      </c>
      <c r="C15" s="753"/>
      <c r="D15" s="754"/>
      <c r="E15" s="25">
        <v>610</v>
      </c>
      <c r="F15" s="25"/>
      <c r="G15" s="755" t="s">
        <v>832</v>
      </c>
      <c r="H15" s="756"/>
      <c r="I15" s="756"/>
      <c r="J15" s="756"/>
      <c r="K15" s="756"/>
      <c r="L15" s="756"/>
      <c r="M15" s="757"/>
      <c r="O15" s="781"/>
      <c r="P15" s="752" t="s">
        <v>947</v>
      </c>
      <c r="Q15" s="753"/>
      <c r="R15" s="754"/>
      <c r="S15" s="25">
        <v>360</v>
      </c>
      <c r="T15" s="25"/>
      <c r="U15" s="755" t="s">
        <v>934</v>
      </c>
      <c r="V15" s="756"/>
      <c r="W15" s="756"/>
      <c r="X15" s="756"/>
      <c r="Y15" s="756"/>
      <c r="Z15" s="756"/>
      <c r="AA15" s="757"/>
    </row>
    <row r="16" spans="1:27" ht="12.75" customHeight="1">
      <c r="A16" s="781"/>
      <c r="B16" s="752" t="s">
        <v>841</v>
      </c>
      <c r="C16" s="753"/>
      <c r="D16" s="754"/>
      <c r="E16" s="25">
        <v>500</v>
      </c>
      <c r="F16" s="25"/>
      <c r="G16" s="755" t="s">
        <v>833</v>
      </c>
      <c r="H16" s="756"/>
      <c r="I16" s="756"/>
      <c r="J16" s="756"/>
      <c r="K16" s="756"/>
      <c r="L16" s="756"/>
      <c r="M16" s="757"/>
      <c r="O16" s="781"/>
      <c r="P16" s="752" t="s">
        <v>948</v>
      </c>
      <c r="Q16" s="753"/>
      <c r="R16" s="754"/>
      <c r="S16" s="25">
        <v>820</v>
      </c>
      <c r="T16" s="25"/>
      <c r="U16" s="755" t="s">
        <v>935</v>
      </c>
      <c r="V16" s="756"/>
      <c r="W16" s="756"/>
      <c r="X16" s="756"/>
      <c r="Y16" s="756"/>
      <c r="Z16" s="756"/>
      <c r="AA16" s="757"/>
    </row>
    <row r="17" spans="1:27" ht="12.75" customHeight="1">
      <c r="A17" s="781"/>
      <c r="B17" s="752" t="s">
        <v>842</v>
      </c>
      <c r="C17" s="753"/>
      <c r="D17" s="754"/>
      <c r="E17" s="25">
        <v>140</v>
      </c>
      <c r="F17" s="25"/>
      <c r="G17" s="755" t="s">
        <v>834</v>
      </c>
      <c r="H17" s="756"/>
      <c r="I17" s="756"/>
      <c r="J17" s="756"/>
      <c r="K17" s="756"/>
      <c r="L17" s="756"/>
      <c r="M17" s="757"/>
      <c r="O17" s="781"/>
      <c r="P17" s="752" t="s">
        <v>949</v>
      </c>
      <c r="Q17" s="753"/>
      <c r="R17" s="754"/>
      <c r="S17" s="25">
        <v>310</v>
      </c>
      <c r="T17" s="25"/>
      <c r="U17" s="755" t="s">
        <v>936</v>
      </c>
      <c r="V17" s="756"/>
      <c r="W17" s="756"/>
      <c r="X17" s="756"/>
      <c r="Y17" s="756"/>
      <c r="Z17" s="756"/>
      <c r="AA17" s="757"/>
    </row>
    <row r="18" spans="1:27" ht="12.75" customHeight="1">
      <c r="A18" s="781"/>
      <c r="B18" s="752" t="s">
        <v>843</v>
      </c>
      <c r="C18" s="753"/>
      <c r="D18" s="754"/>
      <c r="E18" s="25">
        <v>520</v>
      </c>
      <c r="F18" s="25"/>
      <c r="G18" s="755" t="s">
        <v>835</v>
      </c>
      <c r="H18" s="756"/>
      <c r="I18" s="756"/>
      <c r="J18" s="756"/>
      <c r="K18" s="756"/>
      <c r="L18" s="756"/>
      <c r="M18" s="757"/>
      <c r="O18" s="781"/>
      <c r="P18" s="761" t="s">
        <v>950</v>
      </c>
      <c r="Q18" s="762"/>
      <c r="R18" s="763"/>
      <c r="S18" s="25">
        <v>180</v>
      </c>
      <c r="T18" s="25"/>
      <c r="U18" s="767" t="s">
        <v>937</v>
      </c>
      <c r="V18" s="768"/>
      <c r="W18" s="768"/>
      <c r="X18" s="768"/>
      <c r="Y18" s="768"/>
      <c r="Z18" s="768"/>
      <c r="AA18" s="769"/>
    </row>
    <row r="19" spans="1:27" ht="12.75" customHeight="1">
      <c r="A19" s="781"/>
      <c r="B19" s="752" t="s">
        <v>844</v>
      </c>
      <c r="C19" s="753"/>
      <c r="D19" s="754"/>
      <c r="E19" s="25">
        <v>570</v>
      </c>
      <c r="F19" s="25"/>
      <c r="G19" s="755" t="s">
        <v>836</v>
      </c>
      <c r="H19" s="756"/>
      <c r="I19" s="756"/>
      <c r="J19" s="756"/>
      <c r="K19" s="756"/>
      <c r="L19" s="756"/>
      <c r="M19" s="757"/>
      <c r="O19" s="782"/>
      <c r="P19" s="764" t="s">
        <v>10</v>
      </c>
      <c r="Q19" s="765"/>
      <c r="R19" s="770"/>
      <c r="S19" s="29">
        <f>SUM(S6:S18)</f>
        <v>5430</v>
      </c>
      <c r="T19" s="29">
        <f>SUM(T6:T18)</f>
        <v>0</v>
      </c>
      <c r="U19" s="749"/>
      <c r="V19" s="750"/>
      <c r="W19" s="750"/>
      <c r="X19" s="750"/>
      <c r="Y19" s="750"/>
      <c r="Z19" s="750"/>
      <c r="AA19" s="751"/>
    </row>
    <row r="20" spans="1:27" ht="12.75" customHeight="1">
      <c r="A20" s="781"/>
      <c r="B20" s="752" t="s">
        <v>845</v>
      </c>
      <c r="C20" s="753"/>
      <c r="D20" s="754"/>
      <c r="E20" s="25">
        <v>370</v>
      </c>
      <c r="F20" s="25"/>
      <c r="G20" s="755" t="s">
        <v>837</v>
      </c>
      <c r="H20" s="756"/>
      <c r="I20" s="756"/>
      <c r="J20" s="756"/>
      <c r="K20" s="756"/>
      <c r="L20" s="756"/>
      <c r="M20" s="757"/>
      <c r="O20" s="780" t="s">
        <v>1040</v>
      </c>
      <c r="P20" s="777" t="s">
        <v>961</v>
      </c>
      <c r="Q20" s="778"/>
      <c r="R20" s="779"/>
      <c r="S20" s="26">
        <v>310</v>
      </c>
      <c r="T20" s="25"/>
      <c r="U20" s="774" t="s">
        <v>951</v>
      </c>
      <c r="V20" s="775"/>
      <c r="W20" s="775"/>
      <c r="X20" s="775"/>
      <c r="Y20" s="775"/>
      <c r="Z20" s="775"/>
      <c r="AA20" s="776"/>
    </row>
    <row r="21" spans="1:27" ht="12.75" customHeight="1">
      <c r="A21" s="781"/>
      <c r="B21" s="761" t="s">
        <v>846</v>
      </c>
      <c r="C21" s="762"/>
      <c r="D21" s="763"/>
      <c r="E21" s="25">
        <v>510</v>
      </c>
      <c r="F21" s="25"/>
      <c r="G21" s="767" t="s">
        <v>838</v>
      </c>
      <c r="H21" s="768"/>
      <c r="I21" s="768"/>
      <c r="J21" s="768"/>
      <c r="K21" s="768"/>
      <c r="L21" s="768"/>
      <c r="M21" s="769"/>
      <c r="O21" s="781"/>
      <c r="P21" s="752" t="s">
        <v>962</v>
      </c>
      <c r="Q21" s="753"/>
      <c r="R21" s="754"/>
      <c r="S21" s="35">
        <v>460</v>
      </c>
      <c r="T21" s="25"/>
      <c r="U21" s="755" t="s">
        <v>952</v>
      </c>
      <c r="V21" s="756"/>
      <c r="W21" s="756"/>
      <c r="X21" s="756"/>
      <c r="Y21" s="756"/>
      <c r="Z21" s="756"/>
      <c r="AA21" s="757"/>
    </row>
    <row r="22" spans="1:27" ht="12.75" customHeight="1">
      <c r="A22" s="782"/>
      <c r="B22" s="764" t="s">
        <v>10</v>
      </c>
      <c r="C22" s="765"/>
      <c r="D22" s="766"/>
      <c r="E22" s="29">
        <f>SUM(E14:E21)</f>
        <v>3710</v>
      </c>
      <c r="F22" s="29">
        <f>SUM(F14:F21)</f>
        <v>0</v>
      </c>
      <c r="G22" s="749"/>
      <c r="H22" s="750"/>
      <c r="I22" s="750"/>
      <c r="J22" s="750"/>
      <c r="K22" s="750"/>
      <c r="L22" s="750"/>
      <c r="M22" s="751"/>
      <c r="O22" s="781"/>
      <c r="P22" s="752" t="s">
        <v>963</v>
      </c>
      <c r="Q22" s="753"/>
      <c r="R22" s="754"/>
      <c r="S22" s="25">
        <v>510</v>
      </c>
      <c r="T22" s="25"/>
      <c r="U22" s="755" t="s">
        <v>953</v>
      </c>
      <c r="V22" s="756"/>
      <c r="W22" s="756"/>
      <c r="X22" s="756"/>
      <c r="Y22" s="756"/>
      <c r="Z22" s="756"/>
      <c r="AA22" s="757"/>
    </row>
    <row r="23" spans="1:27" ht="12.75" customHeight="1">
      <c r="A23" s="780" t="s">
        <v>1035</v>
      </c>
      <c r="B23" s="777" t="s">
        <v>861</v>
      </c>
      <c r="C23" s="778"/>
      <c r="D23" s="779"/>
      <c r="E23" s="26">
        <v>450</v>
      </c>
      <c r="F23" s="25"/>
      <c r="G23" s="808" t="s">
        <v>847</v>
      </c>
      <c r="H23" s="809"/>
      <c r="I23" s="809"/>
      <c r="J23" s="809"/>
      <c r="K23" s="809"/>
      <c r="L23" s="809"/>
      <c r="M23" s="810"/>
      <c r="O23" s="781"/>
      <c r="P23" s="752" t="s">
        <v>964</v>
      </c>
      <c r="Q23" s="753"/>
      <c r="R23" s="754"/>
      <c r="S23" s="25">
        <v>490</v>
      </c>
      <c r="T23" s="25"/>
      <c r="U23" s="755" t="s">
        <v>954</v>
      </c>
      <c r="V23" s="756"/>
      <c r="W23" s="756"/>
      <c r="X23" s="756"/>
      <c r="Y23" s="756"/>
      <c r="Z23" s="756"/>
      <c r="AA23" s="757"/>
    </row>
    <row r="24" spans="1:27" ht="12.75" customHeight="1">
      <c r="A24" s="781"/>
      <c r="B24" s="752" t="s">
        <v>862</v>
      </c>
      <c r="C24" s="753"/>
      <c r="D24" s="754"/>
      <c r="E24" s="25">
        <v>300</v>
      </c>
      <c r="F24" s="25"/>
      <c r="G24" s="746" t="s">
        <v>848</v>
      </c>
      <c r="H24" s="747"/>
      <c r="I24" s="747"/>
      <c r="J24" s="747"/>
      <c r="K24" s="747"/>
      <c r="L24" s="747"/>
      <c r="M24" s="748"/>
      <c r="O24" s="781"/>
      <c r="P24" s="752" t="s">
        <v>965</v>
      </c>
      <c r="Q24" s="753"/>
      <c r="R24" s="754"/>
      <c r="S24" s="25">
        <v>350</v>
      </c>
      <c r="T24" s="25"/>
      <c r="U24" s="755" t="s">
        <v>955</v>
      </c>
      <c r="V24" s="756"/>
      <c r="W24" s="756"/>
      <c r="X24" s="756"/>
      <c r="Y24" s="756"/>
      <c r="Z24" s="756"/>
      <c r="AA24" s="757"/>
    </row>
    <row r="25" spans="1:27" ht="12.75" customHeight="1">
      <c r="A25" s="781"/>
      <c r="B25" s="752" t="s">
        <v>863</v>
      </c>
      <c r="C25" s="753"/>
      <c r="D25" s="754"/>
      <c r="E25" s="25">
        <v>680</v>
      </c>
      <c r="F25" s="25"/>
      <c r="G25" s="746" t="s">
        <v>849</v>
      </c>
      <c r="H25" s="747"/>
      <c r="I25" s="747"/>
      <c r="J25" s="747"/>
      <c r="K25" s="747"/>
      <c r="L25" s="747"/>
      <c r="M25" s="748"/>
      <c r="O25" s="781"/>
      <c r="P25" s="752" t="s">
        <v>966</v>
      </c>
      <c r="Q25" s="753"/>
      <c r="R25" s="754"/>
      <c r="S25" s="25">
        <v>470</v>
      </c>
      <c r="T25" s="25"/>
      <c r="U25" s="755" t="s">
        <v>956</v>
      </c>
      <c r="V25" s="756"/>
      <c r="W25" s="756"/>
      <c r="X25" s="756"/>
      <c r="Y25" s="756"/>
      <c r="Z25" s="756"/>
      <c r="AA25" s="757"/>
    </row>
    <row r="26" spans="1:27" ht="12.75" customHeight="1">
      <c r="A26" s="781"/>
      <c r="B26" s="752" t="s">
        <v>864</v>
      </c>
      <c r="C26" s="753"/>
      <c r="D26" s="754"/>
      <c r="E26" s="25">
        <v>120</v>
      </c>
      <c r="F26" s="25"/>
      <c r="G26" s="746" t="s">
        <v>850</v>
      </c>
      <c r="H26" s="747"/>
      <c r="I26" s="747"/>
      <c r="J26" s="747"/>
      <c r="K26" s="747"/>
      <c r="L26" s="747"/>
      <c r="M26" s="748"/>
      <c r="O26" s="781"/>
      <c r="P26" s="752" t="s">
        <v>967</v>
      </c>
      <c r="Q26" s="753"/>
      <c r="R26" s="754"/>
      <c r="S26" s="25">
        <v>350</v>
      </c>
      <c r="T26" s="25"/>
      <c r="U26" s="755" t="s">
        <v>957</v>
      </c>
      <c r="V26" s="756"/>
      <c r="W26" s="756"/>
      <c r="X26" s="756"/>
      <c r="Y26" s="756"/>
      <c r="Z26" s="756"/>
      <c r="AA26" s="757"/>
    </row>
    <row r="27" spans="1:27" ht="12.75" customHeight="1">
      <c r="A27" s="781"/>
      <c r="B27" s="752" t="s">
        <v>865</v>
      </c>
      <c r="C27" s="753"/>
      <c r="D27" s="754"/>
      <c r="E27" s="25">
        <v>320</v>
      </c>
      <c r="F27" s="25"/>
      <c r="G27" s="746" t="s">
        <v>851</v>
      </c>
      <c r="H27" s="747"/>
      <c r="I27" s="747"/>
      <c r="J27" s="747"/>
      <c r="K27" s="747"/>
      <c r="L27" s="747"/>
      <c r="M27" s="748"/>
      <c r="O27" s="781"/>
      <c r="P27" s="752" t="s">
        <v>968</v>
      </c>
      <c r="Q27" s="753"/>
      <c r="R27" s="754"/>
      <c r="S27" s="25">
        <v>490</v>
      </c>
      <c r="T27" s="25"/>
      <c r="U27" s="755" t="s">
        <v>958</v>
      </c>
      <c r="V27" s="756"/>
      <c r="W27" s="756"/>
      <c r="X27" s="756"/>
      <c r="Y27" s="756"/>
      <c r="Z27" s="756"/>
      <c r="AA27" s="757"/>
    </row>
    <row r="28" spans="1:27" ht="12.75" customHeight="1">
      <c r="A28" s="781"/>
      <c r="B28" s="752" t="s">
        <v>866</v>
      </c>
      <c r="C28" s="753"/>
      <c r="D28" s="754"/>
      <c r="E28" s="25">
        <v>450</v>
      </c>
      <c r="F28" s="25"/>
      <c r="G28" s="746" t="s">
        <v>852</v>
      </c>
      <c r="H28" s="747"/>
      <c r="I28" s="747"/>
      <c r="J28" s="747"/>
      <c r="K28" s="747"/>
      <c r="L28" s="747"/>
      <c r="M28" s="748"/>
      <c r="O28" s="781"/>
      <c r="P28" s="752" t="s">
        <v>969</v>
      </c>
      <c r="Q28" s="753"/>
      <c r="R28" s="754"/>
      <c r="S28" s="25">
        <v>370</v>
      </c>
      <c r="T28" s="25"/>
      <c r="U28" s="755" t="s">
        <v>959</v>
      </c>
      <c r="V28" s="756"/>
      <c r="W28" s="756"/>
      <c r="X28" s="756"/>
      <c r="Y28" s="756"/>
      <c r="Z28" s="756"/>
      <c r="AA28" s="757"/>
    </row>
    <row r="29" spans="1:27" ht="12.75" customHeight="1">
      <c r="A29" s="781"/>
      <c r="B29" s="752" t="s">
        <v>1089</v>
      </c>
      <c r="C29" s="753"/>
      <c r="D29" s="754"/>
      <c r="E29" s="25">
        <v>500</v>
      </c>
      <c r="F29" s="25"/>
      <c r="G29" s="746" t="s">
        <v>853</v>
      </c>
      <c r="H29" s="747"/>
      <c r="I29" s="747"/>
      <c r="J29" s="747"/>
      <c r="K29" s="747"/>
      <c r="L29" s="747"/>
      <c r="M29" s="748"/>
      <c r="O29" s="781"/>
      <c r="P29" s="761" t="s">
        <v>970</v>
      </c>
      <c r="Q29" s="762"/>
      <c r="R29" s="763"/>
      <c r="S29" s="27">
        <v>500</v>
      </c>
      <c r="T29" s="25"/>
      <c r="U29" s="767" t="s">
        <v>960</v>
      </c>
      <c r="V29" s="768"/>
      <c r="W29" s="768"/>
      <c r="X29" s="768"/>
      <c r="Y29" s="768"/>
      <c r="Z29" s="768"/>
      <c r="AA29" s="769"/>
    </row>
    <row r="30" spans="1:27" ht="12.75" customHeight="1">
      <c r="A30" s="781"/>
      <c r="B30" s="752" t="s">
        <v>1090</v>
      </c>
      <c r="C30" s="753"/>
      <c r="D30" s="754"/>
      <c r="E30" s="25">
        <v>530</v>
      </c>
      <c r="F30" s="25"/>
      <c r="G30" s="746" t="s">
        <v>854</v>
      </c>
      <c r="H30" s="747"/>
      <c r="I30" s="747"/>
      <c r="J30" s="747"/>
      <c r="K30" s="747"/>
      <c r="L30" s="747"/>
      <c r="M30" s="748"/>
      <c r="O30" s="782"/>
      <c r="P30" s="764" t="s">
        <v>10</v>
      </c>
      <c r="Q30" s="765"/>
      <c r="R30" s="770"/>
      <c r="S30" s="29">
        <f>SUM(S20:S29)</f>
        <v>4300</v>
      </c>
      <c r="T30" s="29">
        <f>SUM(T20:T29)</f>
        <v>0</v>
      </c>
      <c r="U30" s="749"/>
      <c r="V30" s="750"/>
      <c r="W30" s="750"/>
      <c r="X30" s="750"/>
      <c r="Y30" s="750"/>
      <c r="Z30" s="750"/>
      <c r="AA30" s="751"/>
    </row>
    <row r="31" spans="1:27" ht="12.75" customHeight="1">
      <c r="A31" s="781"/>
      <c r="B31" s="752" t="s">
        <v>867</v>
      </c>
      <c r="C31" s="753"/>
      <c r="D31" s="754"/>
      <c r="E31" s="25">
        <v>680</v>
      </c>
      <c r="F31" s="25"/>
      <c r="G31" s="746" t="s">
        <v>855</v>
      </c>
      <c r="H31" s="747"/>
      <c r="I31" s="747"/>
      <c r="J31" s="747"/>
      <c r="K31" s="747"/>
      <c r="L31" s="747"/>
      <c r="M31" s="748"/>
      <c r="O31" s="780" t="s">
        <v>1041</v>
      </c>
      <c r="P31" s="777" t="s">
        <v>984</v>
      </c>
      <c r="Q31" s="778"/>
      <c r="R31" s="779"/>
      <c r="S31" s="26">
        <v>420</v>
      </c>
      <c r="T31" s="25"/>
      <c r="U31" s="808" t="s">
        <v>971</v>
      </c>
      <c r="V31" s="809"/>
      <c r="W31" s="809"/>
      <c r="X31" s="809"/>
      <c r="Y31" s="809"/>
      <c r="Z31" s="809"/>
      <c r="AA31" s="810"/>
    </row>
    <row r="32" spans="1:27" ht="12.75" customHeight="1">
      <c r="A32" s="781"/>
      <c r="B32" s="752" t="s">
        <v>868</v>
      </c>
      <c r="C32" s="753"/>
      <c r="D32" s="754"/>
      <c r="E32" s="25">
        <v>590</v>
      </c>
      <c r="F32" s="25"/>
      <c r="G32" s="746" t="s">
        <v>856</v>
      </c>
      <c r="H32" s="747"/>
      <c r="I32" s="747"/>
      <c r="J32" s="747"/>
      <c r="K32" s="747"/>
      <c r="L32" s="747"/>
      <c r="M32" s="748"/>
      <c r="O32" s="781"/>
      <c r="P32" s="752" t="s">
        <v>985</v>
      </c>
      <c r="Q32" s="753"/>
      <c r="R32" s="754"/>
      <c r="S32" s="25">
        <v>320</v>
      </c>
      <c r="T32" s="25"/>
      <c r="U32" s="746" t="s">
        <v>972</v>
      </c>
      <c r="V32" s="747"/>
      <c r="W32" s="747"/>
      <c r="X32" s="747"/>
      <c r="Y32" s="747"/>
      <c r="Z32" s="747"/>
      <c r="AA32" s="748"/>
    </row>
    <row r="33" spans="1:27" ht="12.75" customHeight="1">
      <c r="A33" s="781"/>
      <c r="B33" s="752" t="s">
        <v>869</v>
      </c>
      <c r="C33" s="753"/>
      <c r="D33" s="754"/>
      <c r="E33" s="25">
        <v>800</v>
      </c>
      <c r="F33" s="25"/>
      <c r="G33" s="746" t="s">
        <v>857</v>
      </c>
      <c r="H33" s="747"/>
      <c r="I33" s="747"/>
      <c r="J33" s="747"/>
      <c r="K33" s="747"/>
      <c r="L33" s="747"/>
      <c r="M33" s="748"/>
      <c r="O33" s="781"/>
      <c r="P33" s="752" t="s">
        <v>986</v>
      </c>
      <c r="Q33" s="753"/>
      <c r="R33" s="754"/>
      <c r="S33" s="25">
        <v>380</v>
      </c>
      <c r="T33" s="25"/>
      <c r="U33" s="746" t="s">
        <v>973</v>
      </c>
      <c r="V33" s="747"/>
      <c r="W33" s="747"/>
      <c r="X33" s="747"/>
      <c r="Y33" s="747"/>
      <c r="Z33" s="747"/>
      <c r="AA33" s="748"/>
    </row>
    <row r="34" spans="1:27" ht="12.75" customHeight="1">
      <c r="A34" s="781"/>
      <c r="B34" s="752" t="s">
        <v>870</v>
      </c>
      <c r="C34" s="753"/>
      <c r="D34" s="754"/>
      <c r="E34" s="25">
        <v>550</v>
      </c>
      <c r="F34" s="25"/>
      <c r="G34" s="746" t="s">
        <v>858</v>
      </c>
      <c r="H34" s="747"/>
      <c r="I34" s="747"/>
      <c r="J34" s="747"/>
      <c r="K34" s="747"/>
      <c r="L34" s="747"/>
      <c r="M34" s="748"/>
      <c r="O34" s="781"/>
      <c r="P34" s="752" t="s">
        <v>987</v>
      </c>
      <c r="Q34" s="753"/>
      <c r="R34" s="754"/>
      <c r="S34" s="25">
        <v>540</v>
      </c>
      <c r="T34" s="25"/>
      <c r="U34" s="746" t="s">
        <v>974</v>
      </c>
      <c r="V34" s="747"/>
      <c r="W34" s="747"/>
      <c r="X34" s="747"/>
      <c r="Y34" s="747"/>
      <c r="Z34" s="747"/>
      <c r="AA34" s="748"/>
    </row>
    <row r="35" spans="1:27" ht="12.75" customHeight="1">
      <c r="A35" s="781"/>
      <c r="B35" s="752" t="s">
        <v>871</v>
      </c>
      <c r="C35" s="753"/>
      <c r="D35" s="754"/>
      <c r="E35" s="25">
        <v>550</v>
      </c>
      <c r="F35" s="25"/>
      <c r="G35" s="746" t="s">
        <v>859</v>
      </c>
      <c r="H35" s="747"/>
      <c r="I35" s="747"/>
      <c r="J35" s="747"/>
      <c r="K35" s="747"/>
      <c r="L35" s="747"/>
      <c r="M35" s="748"/>
      <c r="O35" s="781"/>
      <c r="P35" s="752" t="s">
        <v>988</v>
      </c>
      <c r="Q35" s="753"/>
      <c r="R35" s="754"/>
      <c r="S35" s="25">
        <v>290</v>
      </c>
      <c r="T35" s="25"/>
      <c r="U35" s="746" t="s">
        <v>975</v>
      </c>
      <c r="V35" s="747"/>
      <c r="W35" s="747"/>
      <c r="X35" s="747"/>
      <c r="Y35" s="747"/>
      <c r="Z35" s="747"/>
      <c r="AA35" s="748"/>
    </row>
    <row r="36" spans="1:27" ht="12.75" customHeight="1">
      <c r="A36" s="781"/>
      <c r="B36" s="761" t="s">
        <v>872</v>
      </c>
      <c r="C36" s="762"/>
      <c r="D36" s="763"/>
      <c r="E36" s="25">
        <v>360</v>
      </c>
      <c r="F36" s="25"/>
      <c r="G36" s="812" t="s">
        <v>860</v>
      </c>
      <c r="H36" s="813"/>
      <c r="I36" s="813"/>
      <c r="J36" s="813"/>
      <c r="K36" s="813"/>
      <c r="L36" s="813"/>
      <c r="M36" s="814"/>
      <c r="O36" s="781"/>
      <c r="P36" s="752" t="s">
        <v>989</v>
      </c>
      <c r="Q36" s="753"/>
      <c r="R36" s="754"/>
      <c r="S36" s="25">
        <v>240</v>
      </c>
      <c r="T36" s="25"/>
      <c r="U36" s="746" t="s">
        <v>976</v>
      </c>
      <c r="V36" s="747"/>
      <c r="W36" s="747"/>
      <c r="X36" s="747"/>
      <c r="Y36" s="747"/>
      <c r="Z36" s="747"/>
      <c r="AA36" s="748"/>
    </row>
    <row r="37" spans="1:27" ht="12.75" customHeight="1">
      <c r="A37" s="782"/>
      <c r="B37" s="764" t="s">
        <v>10</v>
      </c>
      <c r="C37" s="765"/>
      <c r="D37" s="770"/>
      <c r="E37" s="29">
        <f>SUM(E23:E36)</f>
        <v>6880</v>
      </c>
      <c r="F37" s="29">
        <f>SUM(F23:F36)</f>
        <v>0</v>
      </c>
      <c r="G37" s="749"/>
      <c r="H37" s="750"/>
      <c r="I37" s="750"/>
      <c r="J37" s="750"/>
      <c r="K37" s="750"/>
      <c r="L37" s="750"/>
      <c r="M37" s="751"/>
      <c r="O37" s="781"/>
      <c r="P37" s="752" t="s">
        <v>990</v>
      </c>
      <c r="Q37" s="753"/>
      <c r="R37" s="754"/>
      <c r="S37" s="25">
        <v>350</v>
      </c>
      <c r="T37" s="25"/>
      <c r="U37" s="746" t="s">
        <v>977</v>
      </c>
      <c r="V37" s="747"/>
      <c r="W37" s="747"/>
      <c r="X37" s="747"/>
      <c r="Y37" s="747"/>
      <c r="Z37" s="747"/>
      <c r="AA37" s="748"/>
    </row>
    <row r="38" spans="1:27" ht="12.75" customHeight="1">
      <c r="A38" s="780" t="s">
        <v>1037</v>
      </c>
      <c r="B38" s="777" t="s">
        <v>880</v>
      </c>
      <c r="C38" s="778"/>
      <c r="D38" s="779"/>
      <c r="E38" s="26">
        <v>580</v>
      </c>
      <c r="F38" s="25"/>
      <c r="G38" s="774" t="s">
        <v>873</v>
      </c>
      <c r="H38" s="775"/>
      <c r="I38" s="775"/>
      <c r="J38" s="775"/>
      <c r="K38" s="775"/>
      <c r="L38" s="775"/>
      <c r="M38" s="776"/>
      <c r="O38" s="781"/>
      <c r="P38" s="752" t="s">
        <v>991</v>
      </c>
      <c r="Q38" s="753"/>
      <c r="R38" s="754"/>
      <c r="S38" s="25">
        <v>200</v>
      </c>
      <c r="T38" s="25"/>
      <c r="U38" s="746" t="s">
        <v>978</v>
      </c>
      <c r="V38" s="747"/>
      <c r="W38" s="747"/>
      <c r="X38" s="747"/>
      <c r="Y38" s="747"/>
      <c r="Z38" s="747"/>
      <c r="AA38" s="748"/>
    </row>
    <row r="39" spans="1:27" ht="12.75" customHeight="1">
      <c r="A39" s="781"/>
      <c r="B39" s="752" t="s">
        <v>881</v>
      </c>
      <c r="C39" s="753"/>
      <c r="D39" s="754"/>
      <c r="E39" s="25">
        <v>440</v>
      </c>
      <c r="F39" s="25"/>
      <c r="G39" s="755" t="s">
        <v>874</v>
      </c>
      <c r="H39" s="756"/>
      <c r="I39" s="756"/>
      <c r="J39" s="756"/>
      <c r="K39" s="756"/>
      <c r="L39" s="756"/>
      <c r="M39" s="757"/>
      <c r="O39" s="781"/>
      <c r="P39" s="752" t="s">
        <v>992</v>
      </c>
      <c r="Q39" s="753"/>
      <c r="R39" s="754"/>
      <c r="S39" s="25">
        <v>350</v>
      </c>
      <c r="T39" s="25"/>
      <c r="U39" s="746" t="s">
        <v>979</v>
      </c>
      <c r="V39" s="747"/>
      <c r="W39" s="747"/>
      <c r="X39" s="747"/>
      <c r="Y39" s="747"/>
      <c r="Z39" s="747"/>
      <c r="AA39" s="748"/>
    </row>
    <row r="40" spans="1:27" ht="12.75" customHeight="1">
      <c r="A40" s="781"/>
      <c r="B40" s="752" t="s">
        <v>882</v>
      </c>
      <c r="C40" s="753"/>
      <c r="D40" s="754"/>
      <c r="E40" s="25">
        <v>590</v>
      </c>
      <c r="F40" s="25"/>
      <c r="G40" s="755" t="s">
        <v>875</v>
      </c>
      <c r="H40" s="756"/>
      <c r="I40" s="756"/>
      <c r="J40" s="756"/>
      <c r="K40" s="756"/>
      <c r="L40" s="756"/>
      <c r="M40" s="757"/>
      <c r="O40" s="781"/>
      <c r="P40" s="752" t="s">
        <v>993</v>
      </c>
      <c r="Q40" s="753"/>
      <c r="R40" s="754"/>
      <c r="S40" s="25">
        <v>460</v>
      </c>
      <c r="T40" s="25"/>
      <c r="U40" s="746" t="s">
        <v>980</v>
      </c>
      <c r="V40" s="747"/>
      <c r="W40" s="747"/>
      <c r="X40" s="747"/>
      <c r="Y40" s="747"/>
      <c r="Z40" s="747"/>
      <c r="AA40" s="748"/>
    </row>
    <row r="41" spans="1:27" ht="12.75" customHeight="1">
      <c r="A41" s="781"/>
      <c r="B41" s="752" t="s">
        <v>883</v>
      </c>
      <c r="C41" s="753"/>
      <c r="D41" s="754"/>
      <c r="E41" s="25">
        <v>480</v>
      </c>
      <c r="F41" s="25"/>
      <c r="G41" s="755" t="s">
        <v>876</v>
      </c>
      <c r="H41" s="756"/>
      <c r="I41" s="756"/>
      <c r="J41" s="756"/>
      <c r="K41" s="756"/>
      <c r="L41" s="756"/>
      <c r="M41" s="757"/>
      <c r="O41" s="781"/>
      <c r="P41" s="752" t="s">
        <v>994</v>
      </c>
      <c r="Q41" s="753"/>
      <c r="R41" s="754"/>
      <c r="S41" s="25">
        <v>320</v>
      </c>
      <c r="T41" s="25"/>
      <c r="U41" s="746" t="s">
        <v>981</v>
      </c>
      <c r="V41" s="747"/>
      <c r="W41" s="747"/>
      <c r="X41" s="747"/>
      <c r="Y41" s="747"/>
      <c r="Z41" s="747"/>
      <c r="AA41" s="748"/>
    </row>
    <row r="42" spans="1:27" ht="12.75" customHeight="1">
      <c r="A42" s="781"/>
      <c r="B42" s="752" t="s">
        <v>884</v>
      </c>
      <c r="C42" s="753"/>
      <c r="D42" s="754"/>
      <c r="E42" s="25">
        <v>390</v>
      </c>
      <c r="F42" s="25"/>
      <c r="G42" s="755" t="s">
        <v>877</v>
      </c>
      <c r="H42" s="756"/>
      <c r="I42" s="756"/>
      <c r="J42" s="756"/>
      <c r="K42" s="756"/>
      <c r="L42" s="756"/>
      <c r="M42" s="757"/>
      <c r="O42" s="781"/>
      <c r="P42" s="752" t="s">
        <v>995</v>
      </c>
      <c r="Q42" s="753"/>
      <c r="R42" s="754"/>
      <c r="S42" s="25">
        <v>470</v>
      </c>
      <c r="T42" s="25"/>
      <c r="U42" s="746" t="s">
        <v>982</v>
      </c>
      <c r="V42" s="747"/>
      <c r="W42" s="747"/>
      <c r="X42" s="747"/>
      <c r="Y42" s="747"/>
      <c r="Z42" s="747"/>
      <c r="AA42" s="748"/>
    </row>
    <row r="43" spans="1:27" ht="12.75" customHeight="1">
      <c r="A43" s="781"/>
      <c r="B43" s="752" t="s">
        <v>885</v>
      </c>
      <c r="C43" s="753"/>
      <c r="D43" s="754"/>
      <c r="E43" s="25">
        <v>400</v>
      </c>
      <c r="F43" s="25"/>
      <c r="G43" s="755" t="s">
        <v>878</v>
      </c>
      <c r="H43" s="756"/>
      <c r="I43" s="756"/>
      <c r="J43" s="756"/>
      <c r="K43" s="756"/>
      <c r="L43" s="756"/>
      <c r="M43" s="757"/>
      <c r="O43" s="781"/>
      <c r="P43" s="761" t="s">
        <v>996</v>
      </c>
      <c r="Q43" s="762"/>
      <c r="R43" s="763"/>
      <c r="S43" s="25">
        <v>460</v>
      </c>
      <c r="T43" s="25"/>
      <c r="U43" s="812" t="s">
        <v>983</v>
      </c>
      <c r="V43" s="813"/>
      <c r="W43" s="813"/>
      <c r="X43" s="813"/>
      <c r="Y43" s="813"/>
      <c r="Z43" s="813"/>
      <c r="AA43" s="814"/>
    </row>
    <row r="44" spans="1:27" ht="12.75" customHeight="1">
      <c r="A44" s="781"/>
      <c r="B44" s="761" t="s">
        <v>886</v>
      </c>
      <c r="C44" s="762"/>
      <c r="D44" s="763"/>
      <c r="E44" s="25">
        <v>340</v>
      </c>
      <c r="F44" s="25"/>
      <c r="G44" s="767" t="s">
        <v>879</v>
      </c>
      <c r="H44" s="768"/>
      <c r="I44" s="768"/>
      <c r="J44" s="768"/>
      <c r="K44" s="768"/>
      <c r="L44" s="768"/>
      <c r="M44" s="769"/>
      <c r="O44" s="782"/>
      <c r="P44" s="764" t="s">
        <v>10</v>
      </c>
      <c r="Q44" s="765"/>
      <c r="R44" s="770"/>
      <c r="S44" s="29">
        <f>SUM(S31:S43)</f>
        <v>4800</v>
      </c>
      <c r="T44" s="29">
        <f>SUM(T31:T43)</f>
        <v>0</v>
      </c>
      <c r="U44" s="749"/>
      <c r="V44" s="750"/>
      <c r="W44" s="750"/>
      <c r="X44" s="750"/>
      <c r="Y44" s="750"/>
      <c r="Z44" s="750"/>
      <c r="AA44" s="751"/>
    </row>
    <row r="45" spans="1:27" ht="12.75" customHeight="1">
      <c r="A45" s="782"/>
      <c r="B45" s="764" t="s">
        <v>10</v>
      </c>
      <c r="C45" s="765"/>
      <c r="D45" s="766"/>
      <c r="E45" s="29">
        <f>SUM(E38:E44)</f>
        <v>3220</v>
      </c>
      <c r="F45" s="29">
        <f>SUM(F38:F44)</f>
        <v>0</v>
      </c>
      <c r="G45" s="749"/>
      <c r="H45" s="750"/>
      <c r="I45" s="750"/>
      <c r="J45" s="750"/>
      <c r="K45" s="750"/>
      <c r="L45" s="750"/>
      <c r="M45" s="751"/>
      <c r="O45" s="780" t="s">
        <v>1042</v>
      </c>
      <c r="P45" s="777" t="s">
        <v>1007</v>
      </c>
      <c r="Q45" s="778"/>
      <c r="R45" s="779"/>
      <c r="S45" s="26">
        <v>730</v>
      </c>
      <c r="T45" s="25"/>
      <c r="U45" s="774" t="s">
        <v>997</v>
      </c>
      <c r="V45" s="775"/>
      <c r="W45" s="775"/>
      <c r="X45" s="775"/>
      <c r="Y45" s="775"/>
      <c r="Z45" s="775"/>
      <c r="AA45" s="776"/>
    </row>
    <row r="46" spans="1:27" ht="12.75" customHeight="1">
      <c r="A46" s="780" t="s">
        <v>1036</v>
      </c>
      <c r="B46" s="777" t="s">
        <v>895</v>
      </c>
      <c r="C46" s="778"/>
      <c r="D46" s="779"/>
      <c r="E46" s="26">
        <v>500</v>
      </c>
      <c r="F46" s="25"/>
      <c r="G46" s="774" t="s">
        <v>887</v>
      </c>
      <c r="H46" s="775"/>
      <c r="I46" s="775"/>
      <c r="J46" s="775"/>
      <c r="K46" s="775"/>
      <c r="L46" s="775"/>
      <c r="M46" s="776"/>
      <c r="O46" s="781"/>
      <c r="P46" s="752" t="s">
        <v>1008</v>
      </c>
      <c r="Q46" s="753"/>
      <c r="R46" s="754"/>
      <c r="S46" s="25">
        <v>340</v>
      </c>
      <c r="T46" s="25"/>
      <c r="U46" s="755" t="s">
        <v>998</v>
      </c>
      <c r="V46" s="756"/>
      <c r="W46" s="756"/>
      <c r="X46" s="756"/>
      <c r="Y46" s="756"/>
      <c r="Z46" s="756"/>
      <c r="AA46" s="757"/>
    </row>
    <row r="47" spans="1:27" ht="12.75" customHeight="1">
      <c r="A47" s="781"/>
      <c r="B47" s="752" t="s">
        <v>896</v>
      </c>
      <c r="C47" s="753"/>
      <c r="D47" s="754"/>
      <c r="E47" s="25">
        <v>390</v>
      </c>
      <c r="F47" s="25"/>
      <c r="G47" s="755" t="s">
        <v>888</v>
      </c>
      <c r="H47" s="756"/>
      <c r="I47" s="756"/>
      <c r="J47" s="756"/>
      <c r="K47" s="756"/>
      <c r="L47" s="756"/>
      <c r="M47" s="757"/>
      <c r="O47" s="781"/>
      <c r="P47" s="752" t="s">
        <v>1009</v>
      </c>
      <c r="Q47" s="753"/>
      <c r="R47" s="754"/>
      <c r="S47" s="25">
        <v>550</v>
      </c>
      <c r="T47" s="25"/>
      <c r="U47" s="755" t="s">
        <v>999</v>
      </c>
      <c r="V47" s="756"/>
      <c r="W47" s="756"/>
      <c r="X47" s="756"/>
      <c r="Y47" s="756"/>
      <c r="Z47" s="756"/>
      <c r="AA47" s="757"/>
    </row>
    <row r="48" spans="1:27" ht="12.75" customHeight="1">
      <c r="A48" s="781"/>
      <c r="B48" s="752" t="s">
        <v>897</v>
      </c>
      <c r="C48" s="753"/>
      <c r="D48" s="754"/>
      <c r="E48" s="25">
        <v>310</v>
      </c>
      <c r="F48" s="25"/>
      <c r="G48" s="755" t="s">
        <v>889</v>
      </c>
      <c r="H48" s="756"/>
      <c r="I48" s="756"/>
      <c r="J48" s="756"/>
      <c r="K48" s="756"/>
      <c r="L48" s="756"/>
      <c r="M48" s="757"/>
      <c r="O48" s="781"/>
      <c r="P48" s="752" t="s">
        <v>1010</v>
      </c>
      <c r="Q48" s="753"/>
      <c r="R48" s="754"/>
      <c r="S48" s="25">
        <v>570</v>
      </c>
      <c r="T48" s="25"/>
      <c r="U48" s="755" t="s">
        <v>1000</v>
      </c>
      <c r="V48" s="756"/>
      <c r="W48" s="756"/>
      <c r="X48" s="756"/>
      <c r="Y48" s="756"/>
      <c r="Z48" s="756"/>
      <c r="AA48" s="757"/>
    </row>
    <row r="49" spans="1:27" ht="12.75" customHeight="1">
      <c r="A49" s="781"/>
      <c r="B49" s="752" t="s">
        <v>898</v>
      </c>
      <c r="C49" s="753"/>
      <c r="D49" s="754"/>
      <c r="E49" s="25">
        <v>560</v>
      </c>
      <c r="F49" s="25"/>
      <c r="G49" s="755" t="s">
        <v>890</v>
      </c>
      <c r="H49" s="756"/>
      <c r="I49" s="756"/>
      <c r="J49" s="756"/>
      <c r="K49" s="756"/>
      <c r="L49" s="756"/>
      <c r="M49" s="757"/>
      <c r="O49" s="781"/>
      <c r="P49" s="752" t="s">
        <v>1011</v>
      </c>
      <c r="Q49" s="753"/>
      <c r="R49" s="754"/>
      <c r="S49" s="25">
        <v>600</v>
      </c>
      <c r="T49" s="25"/>
      <c r="U49" s="755" t="s">
        <v>1001</v>
      </c>
      <c r="V49" s="756"/>
      <c r="W49" s="756"/>
      <c r="X49" s="756"/>
      <c r="Y49" s="756"/>
      <c r="Z49" s="756"/>
      <c r="AA49" s="757"/>
    </row>
    <row r="50" spans="1:27" ht="12.75" customHeight="1">
      <c r="A50" s="781"/>
      <c r="B50" s="752" t="s">
        <v>899</v>
      </c>
      <c r="C50" s="753"/>
      <c r="D50" s="754"/>
      <c r="E50" s="25">
        <v>350</v>
      </c>
      <c r="F50" s="25"/>
      <c r="G50" s="755" t="s">
        <v>891</v>
      </c>
      <c r="H50" s="756"/>
      <c r="I50" s="756"/>
      <c r="J50" s="756"/>
      <c r="K50" s="756"/>
      <c r="L50" s="756"/>
      <c r="M50" s="757"/>
      <c r="O50" s="781"/>
      <c r="P50" s="752" t="s">
        <v>1012</v>
      </c>
      <c r="Q50" s="753"/>
      <c r="R50" s="754"/>
      <c r="S50" s="25">
        <v>650</v>
      </c>
      <c r="T50" s="25"/>
      <c r="U50" s="755" t="s">
        <v>1002</v>
      </c>
      <c r="V50" s="756"/>
      <c r="W50" s="756"/>
      <c r="X50" s="756"/>
      <c r="Y50" s="756"/>
      <c r="Z50" s="756"/>
      <c r="AA50" s="757"/>
    </row>
    <row r="51" spans="1:27" ht="12.75" customHeight="1">
      <c r="A51" s="781"/>
      <c r="B51" s="752" t="s">
        <v>900</v>
      </c>
      <c r="C51" s="753"/>
      <c r="D51" s="754"/>
      <c r="E51" s="25">
        <v>580</v>
      </c>
      <c r="F51" s="25"/>
      <c r="G51" s="755" t="s">
        <v>892</v>
      </c>
      <c r="H51" s="756"/>
      <c r="I51" s="756"/>
      <c r="J51" s="756"/>
      <c r="K51" s="756"/>
      <c r="L51" s="756"/>
      <c r="M51" s="757"/>
      <c r="O51" s="781"/>
      <c r="P51" s="752" t="s">
        <v>1013</v>
      </c>
      <c r="Q51" s="753"/>
      <c r="R51" s="754"/>
      <c r="S51" s="25">
        <v>290</v>
      </c>
      <c r="T51" s="25"/>
      <c r="U51" s="755" t="s">
        <v>1003</v>
      </c>
      <c r="V51" s="756"/>
      <c r="W51" s="756"/>
      <c r="X51" s="756"/>
      <c r="Y51" s="756"/>
      <c r="Z51" s="756"/>
      <c r="AA51" s="757"/>
    </row>
    <row r="52" spans="1:27" ht="12.75" customHeight="1">
      <c r="A52" s="781"/>
      <c r="B52" s="752" t="s">
        <v>901</v>
      </c>
      <c r="C52" s="753"/>
      <c r="D52" s="754"/>
      <c r="E52" s="25">
        <v>160</v>
      </c>
      <c r="F52" s="25"/>
      <c r="G52" s="755" t="s">
        <v>893</v>
      </c>
      <c r="H52" s="756"/>
      <c r="I52" s="756"/>
      <c r="J52" s="756"/>
      <c r="K52" s="756"/>
      <c r="L52" s="756"/>
      <c r="M52" s="757"/>
      <c r="O52" s="781"/>
      <c r="P52" s="752" t="s">
        <v>1014</v>
      </c>
      <c r="Q52" s="753"/>
      <c r="R52" s="754"/>
      <c r="S52" s="25">
        <v>450</v>
      </c>
      <c r="T52" s="25"/>
      <c r="U52" s="755" t="s">
        <v>1004</v>
      </c>
      <c r="V52" s="756"/>
      <c r="W52" s="756"/>
      <c r="X52" s="756"/>
      <c r="Y52" s="756"/>
      <c r="Z52" s="756"/>
      <c r="AA52" s="757"/>
    </row>
    <row r="53" spans="1:27" ht="12.75" customHeight="1">
      <c r="A53" s="781"/>
      <c r="B53" s="761" t="s">
        <v>902</v>
      </c>
      <c r="C53" s="762"/>
      <c r="D53" s="763"/>
      <c r="E53" s="25">
        <v>320</v>
      </c>
      <c r="F53" s="25"/>
      <c r="G53" s="767" t="s">
        <v>894</v>
      </c>
      <c r="H53" s="768"/>
      <c r="I53" s="768"/>
      <c r="J53" s="768"/>
      <c r="K53" s="768"/>
      <c r="L53" s="768"/>
      <c r="M53" s="769"/>
      <c r="O53" s="781"/>
      <c r="P53" s="752" t="s">
        <v>1015</v>
      </c>
      <c r="Q53" s="753"/>
      <c r="R53" s="754"/>
      <c r="S53" s="25">
        <v>560</v>
      </c>
      <c r="T53" s="25"/>
      <c r="U53" s="755" t="s">
        <v>1005</v>
      </c>
      <c r="V53" s="756"/>
      <c r="W53" s="756"/>
      <c r="X53" s="756"/>
      <c r="Y53" s="756"/>
      <c r="Z53" s="756"/>
      <c r="AA53" s="757"/>
    </row>
    <row r="54" spans="1:27" ht="12.75" customHeight="1">
      <c r="A54" s="782"/>
      <c r="B54" s="764" t="s">
        <v>10</v>
      </c>
      <c r="C54" s="765"/>
      <c r="D54" s="766"/>
      <c r="E54" s="29">
        <f>SUM(E46:E53)</f>
        <v>3170</v>
      </c>
      <c r="F54" s="29">
        <f>SUM(F46:F53)</f>
        <v>0</v>
      </c>
      <c r="G54" s="758"/>
      <c r="H54" s="759"/>
      <c r="I54" s="759"/>
      <c r="J54" s="759"/>
      <c r="K54" s="759"/>
      <c r="L54" s="759"/>
      <c r="M54" s="760"/>
      <c r="O54" s="781"/>
      <c r="P54" s="761" t="s">
        <v>1016</v>
      </c>
      <c r="Q54" s="762"/>
      <c r="R54" s="763"/>
      <c r="S54" s="25">
        <v>920</v>
      </c>
      <c r="T54" s="25"/>
      <c r="U54" s="767" t="s">
        <v>1006</v>
      </c>
      <c r="V54" s="768"/>
      <c r="W54" s="768"/>
      <c r="X54" s="768"/>
      <c r="Y54" s="768"/>
      <c r="Z54" s="768"/>
      <c r="AA54" s="769"/>
    </row>
    <row r="55" spans="1:27" ht="12.75" customHeight="1">
      <c r="A55" s="780" t="s">
        <v>1038</v>
      </c>
      <c r="B55" s="777" t="s">
        <v>914</v>
      </c>
      <c r="C55" s="778"/>
      <c r="D55" s="779"/>
      <c r="E55" s="37">
        <v>230</v>
      </c>
      <c r="F55" s="25"/>
      <c r="G55" s="774" t="s">
        <v>903</v>
      </c>
      <c r="H55" s="775"/>
      <c r="I55" s="775"/>
      <c r="J55" s="775"/>
      <c r="K55" s="775"/>
      <c r="L55" s="775"/>
      <c r="M55" s="776"/>
      <c r="O55" s="782"/>
      <c r="P55" s="764" t="s">
        <v>10</v>
      </c>
      <c r="Q55" s="765"/>
      <c r="R55" s="766"/>
      <c r="S55" s="29">
        <f>SUM(S45:S54)</f>
        <v>5660</v>
      </c>
      <c r="T55" s="29">
        <f>SUM(T45:T54)</f>
        <v>0</v>
      </c>
      <c r="U55" s="749"/>
      <c r="V55" s="750"/>
      <c r="W55" s="750"/>
      <c r="X55" s="750"/>
      <c r="Y55" s="750"/>
      <c r="Z55" s="750"/>
      <c r="AA55" s="751"/>
    </row>
    <row r="56" spans="1:27" ht="12.75" customHeight="1">
      <c r="A56" s="781"/>
      <c r="B56" s="752" t="s">
        <v>915</v>
      </c>
      <c r="C56" s="753"/>
      <c r="D56" s="754"/>
      <c r="E56" s="25">
        <v>540</v>
      </c>
      <c r="F56" s="25"/>
      <c r="G56" s="755" t="s">
        <v>904</v>
      </c>
      <c r="H56" s="756"/>
      <c r="I56" s="756"/>
      <c r="J56" s="756"/>
      <c r="K56" s="756"/>
      <c r="L56" s="756"/>
      <c r="M56" s="757"/>
      <c r="O56" s="780" t="s">
        <v>1043</v>
      </c>
      <c r="P56" s="777" t="s">
        <v>1025</v>
      </c>
      <c r="Q56" s="778"/>
      <c r="R56" s="779"/>
      <c r="S56" s="38">
        <v>560</v>
      </c>
      <c r="T56" s="25"/>
      <c r="U56" s="774" t="s">
        <v>1017</v>
      </c>
      <c r="V56" s="775"/>
      <c r="W56" s="775"/>
      <c r="X56" s="775"/>
      <c r="Y56" s="775"/>
      <c r="Z56" s="775"/>
      <c r="AA56" s="776"/>
    </row>
    <row r="57" spans="1:27" s="9" customFormat="1" ht="12.75" customHeight="1">
      <c r="A57" s="781"/>
      <c r="B57" s="752" t="s">
        <v>916</v>
      </c>
      <c r="C57" s="753"/>
      <c r="D57" s="754"/>
      <c r="E57" s="25">
        <v>480</v>
      </c>
      <c r="F57" s="25"/>
      <c r="G57" s="755" t="s">
        <v>905</v>
      </c>
      <c r="H57" s="756"/>
      <c r="I57" s="756"/>
      <c r="J57" s="756"/>
      <c r="K57" s="756"/>
      <c r="L57" s="756"/>
      <c r="M57" s="757"/>
      <c r="O57" s="781"/>
      <c r="P57" s="752" t="s">
        <v>1026</v>
      </c>
      <c r="Q57" s="753"/>
      <c r="R57" s="754"/>
      <c r="S57" s="25">
        <v>300</v>
      </c>
      <c r="T57" s="25"/>
      <c r="U57" s="755" t="s">
        <v>1018</v>
      </c>
      <c r="V57" s="756"/>
      <c r="W57" s="756"/>
      <c r="X57" s="756"/>
      <c r="Y57" s="756"/>
      <c r="Z57" s="756"/>
      <c r="AA57" s="757"/>
    </row>
    <row r="58" spans="1:27" ht="12.75" customHeight="1">
      <c r="A58" s="781"/>
      <c r="B58" s="752" t="s">
        <v>917</v>
      </c>
      <c r="C58" s="753"/>
      <c r="D58" s="754"/>
      <c r="E58" s="25">
        <v>420</v>
      </c>
      <c r="F58" s="25"/>
      <c r="G58" s="755" t="s">
        <v>906</v>
      </c>
      <c r="H58" s="756"/>
      <c r="I58" s="756"/>
      <c r="J58" s="756"/>
      <c r="K58" s="756"/>
      <c r="L58" s="756"/>
      <c r="M58" s="757"/>
      <c r="N58" s="10"/>
      <c r="O58" s="781"/>
      <c r="P58" s="752" t="s">
        <v>1027</v>
      </c>
      <c r="Q58" s="753"/>
      <c r="R58" s="754"/>
      <c r="S58" s="25">
        <v>650</v>
      </c>
      <c r="T58" s="25"/>
      <c r="U58" s="755" t="s">
        <v>1019</v>
      </c>
      <c r="V58" s="756"/>
      <c r="W58" s="756"/>
      <c r="X58" s="756"/>
      <c r="Y58" s="756"/>
      <c r="Z58" s="756"/>
      <c r="AA58" s="757"/>
    </row>
    <row r="59" spans="1:27" ht="12.75" customHeight="1">
      <c r="A59" s="781"/>
      <c r="B59" s="752" t="s">
        <v>918</v>
      </c>
      <c r="C59" s="753"/>
      <c r="D59" s="754"/>
      <c r="E59" s="25">
        <v>550</v>
      </c>
      <c r="F59" s="25"/>
      <c r="G59" s="755" t="s">
        <v>907</v>
      </c>
      <c r="H59" s="756"/>
      <c r="I59" s="756"/>
      <c r="J59" s="756"/>
      <c r="K59" s="756"/>
      <c r="L59" s="756"/>
      <c r="M59" s="757"/>
      <c r="N59" s="11"/>
      <c r="O59" s="781"/>
      <c r="P59" s="752" t="s">
        <v>1028</v>
      </c>
      <c r="Q59" s="753"/>
      <c r="R59" s="754"/>
      <c r="S59" s="25">
        <v>680</v>
      </c>
      <c r="T59" s="25"/>
      <c r="U59" s="755" t="s">
        <v>1020</v>
      </c>
      <c r="V59" s="756"/>
      <c r="W59" s="756"/>
      <c r="X59" s="756"/>
      <c r="Y59" s="756"/>
      <c r="Z59" s="756"/>
      <c r="AA59" s="757"/>
    </row>
    <row r="60" spans="1:27" ht="12.75" customHeight="1">
      <c r="A60" s="781"/>
      <c r="B60" s="752" t="s">
        <v>919</v>
      </c>
      <c r="C60" s="753"/>
      <c r="D60" s="754"/>
      <c r="E60" s="25">
        <v>270</v>
      </c>
      <c r="F60" s="25"/>
      <c r="G60" s="755" t="s">
        <v>908</v>
      </c>
      <c r="H60" s="756"/>
      <c r="I60" s="756"/>
      <c r="J60" s="756"/>
      <c r="K60" s="756"/>
      <c r="L60" s="756"/>
      <c r="M60" s="757"/>
      <c r="O60" s="781"/>
      <c r="P60" s="752" t="s">
        <v>1029</v>
      </c>
      <c r="Q60" s="753"/>
      <c r="R60" s="754"/>
      <c r="S60" s="25">
        <v>800</v>
      </c>
      <c r="T60" s="25"/>
      <c r="U60" s="755" t="s">
        <v>1021</v>
      </c>
      <c r="V60" s="756"/>
      <c r="W60" s="756"/>
      <c r="X60" s="756"/>
      <c r="Y60" s="756"/>
      <c r="Z60" s="756"/>
      <c r="AA60" s="757"/>
    </row>
    <row r="61" spans="1:27" ht="12.75" customHeight="1">
      <c r="A61" s="781"/>
      <c r="B61" s="752" t="s">
        <v>920</v>
      </c>
      <c r="C61" s="753"/>
      <c r="D61" s="754"/>
      <c r="E61" s="25">
        <v>610</v>
      </c>
      <c r="F61" s="25"/>
      <c r="G61" s="755" t="s">
        <v>909</v>
      </c>
      <c r="H61" s="756"/>
      <c r="I61" s="756"/>
      <c r="J61" s="756"/>
      <c r="K61" s="756"/>
      <c r="L61" s="756"/>
      <c r="M61" s="757"/>
      <c r="O61" s="781"/>
      <c r="P61" s="752" t="s">
        <v>1030</v>
      </c>
      <c r="Q61" s="753"/>
      <c r="R61" s="754"/>
      <c r="S61" s="25">
        <v>1000</v>
      </c>
      <c r="T61" s="25"/>
      <c r="U61" s="755" t="s">
        <v>1022</v>
      </c>
      <c r="V61" s="756"/>
      <c r="W61" s="756"/>
      <c r="X61" s="756"/>
      <c r="Y61" s="756"/>
      <c r="Z61" s="756"/>
      <c r="AA61" s="757"/>
    </row>
    <row r="62" spans="1:27" ht="12.75" customHeight="1">
      <c r="A62" s="781"/>
      <c r="B62" s="752" t="s">
        <v>921</v>
      </c>
      <c r="C62" s="753"/>
      <c r="D62" s="754"/>
      <c r="E62" s="25">
        <v>610</v>
      </c>
      <c r="F62" s="25"/>
      <c r="G62" s="755" t="s">
        <v>910</v>
      </c>
      <c r="H62" s="756"/>
      <c r="I62" s="756"/>
      <c r="J62" s="756"/>
      <c r="K62" s="756"/>
      <c r="L62" s="756"/>
      <c r="M62" s="757"/>
      <c r="N62" s="11"/>
      <c r="O62" s="781"/>
      <c r="P62" s="752" t="s">
        <v>1031</v>
      </c>
      <c r="Q62" s="753"/>
      <c r="R62" s="754"/>
      <c r="S62" s="25">
        <v>660</v>
      </c>
      <c r="T62" s="25"/>
      <c r="U62" s="755" t="s">
        <v>1023</v>
      </c>
      <c r="V62" s="756"/>
      <c r="W62" s="756"/>
      <c r="X62" s="756"/>
      <c r="Y62" s="756"/>
      <c r="Z62" s="756"/>
      <c r="AA62" s="757"/>
    </row>
    <row r="63" spans="1:27" ht="12.75" customHeight="1">
      <c r="A63" s="781"/>
      <c r="B63" s="752" t="s">
        <v>922</v>
      </c>
      <c r="C63" s="753"/>
      <c r="D63" s="754"/>
      <c r="E63" s="25">
        <v>470</v>
      </c>
      <c r="F63" s="25"/>
      <c r="G63" s="755" t="s">
        <v>911</v>
      </c>
      <c r="H63" s="756"/>
      <c r="I63" s="756"/>
      <c r="J63" s="756"/>
      <c r="K63" s="756"/>
      <c r="L63" s="756"/>
      <c r="M63" s="757"/>
      <c r="O63" s="781"/>
      <c r="P63" s="761" t="s">
        <v>1032</v>
      </c>
      <c r="Q63" s="762"/>
      <c r="R63" s="763"/>
      <c r="S63" s="25">
        <v>910</v>
      </c>
      <c r="T63" s="25"/>
      <c r="U63" s="767" t="s">
        <v>1024</v>
      </c>
      <c r="V63" s="768"/>
      <c r="W63" s="768"/>
      <c r="X63" s="768"/>
      <c r="Y63" s="768"/>
      <c r="Z63" s="768"/>
      <c r="AA63" s="769"/>
    </row>
    <row r="64" spans="1:27" ht="12.75" customHeight="1">
      <c r="A64" s="781"/>
      <c r="B64" s="752" t="s">
        <v>923</v>
      </c>
      <c r="C64" s="753"/>
      <c r="D64" s="754"/>
      <c r="E64" s="25">
        <v>510</v>
      </c>
      <c r="F64" s="25"/>
      <c r="G64" s="755" t="s">
        <v>912</v>
      </c>
      <c r="H64" s="756"/>
      <c r="I64" s="756"/>
      <c r="J64" s="756"/>
      <c r="K64" s="756"/>
      <c r="L64" s="756"/>
      <c r="M64" s="757"/>
      <c r="O64" s="782"/>
      <c r="P64" s="764" t="s">
        <v>10</v>
      </c>
      <c r="Q64" s="765"/>
      <c r="R64" s="766"/>
      <c r="S64" s="29">
        <f>SUM(S56:S63)</f>
        <v>5560</v>
      </c>
      <c r="T64" s="29">
        <f>SUM(T56:T63)</f>
        <v>0</v>
      </c>
      <c r="U64" s="749"/>
      <c r="V64" s="750"/>
      <c r="W64" s="750"/>
      <c r="X64" s="750"/>
      <c r="Y64" s="750"/>
      <c r="Z64" s="750"/>
      <c r="AA64" s="751"/>
    </row>
    <row r="65" spans="1:27" ht="12.75" customHeight="1">
      <c r="A65" s="781"/>
      <c r="B65" s="761" t="s">
        <v>924</v>
      </c>
      <c r="C65" s="762"/>
      <c r="D65" s="763"/>
      <c r="E65" s="25">
        <v>530</v>
      </c>
      <c r="F65" s="25"/>
      <c r="G65" s="767" t="s">
        <v>913</v>
      </c>
      <c r="H65" s="768"/>
      <c r="I65" s="768"/>
      <c r="J65" s="768"/>
      <c r="K65" s="768"/>
      <c r="L65" s="768"/>
      <c r="M65" s="769"/>
      <c r="O65" s="16"/>
      <c r="P65" s="16"/>
      <c r="Q65" s="16"/>
      <c r="R65" s="16"/>
      <c r="S65" s="16"/>
      <c r="T65" s="22"/>
      <c r="U65" s="16"/>
      <c r="V65" s="16"/>
      <c r="W65" s="16"/>
      <c r="X65" s="16"/>
      <c r="Y65" s="16"/>
      <c r="Z65" s="16"/>
      <c r="AA65" s="16"/>
    </row>
    <row r="66" spans="1:27" ht="12.75" customHeight="1">
      <c r="A66" s="782"/>
      <c r="B66" s="829" t="s">
        <v>9</v>
      </c>
      <c r="C66" s="829"/>
      <c r="D66" s="830"/>
      <c r="E66" s="29">
        <f>SUM(E55:E65)</f>
        <v>5220</v>
      </c>
      <c r="F66" s="29">
        <f>SUM(F55:F65)</f>
        <v>0</v>
      </c>
      <c r="G66" s="749"/>
      <c r="H66" s="750"/>
      <c r="I66" s="750"/>
      <c r="J66" s="750"/>
      <c r="K66" s="750"/>
      <c r="L66" s="750"/>
      <c r="M66" s="751"/>
      <c r="O66" s="818" t="s">
        <v>816</v>
      </c>
      <c r="P66" s="819"/>
      <c r="Q66" s="819"/>
      <c r="R66" s="820"/>
      <c r="S66" s="32">
        <f>SUM(S64,S55,S44,S30,S19,E13,E22,E37,E45,E54,E66)</f>
        <v>51870</v>
      </c>
      <c r="T66" s="32">
        <f>SUM(T64,T55,T44,T30,T19,F13,F22,F37,F45,F54,F66)</f>
        <v>0</v>
      </c>
    </row>
    <row r="67" spans="1:27" ht="12.75" customHeight="1">
      <c r="A67" s="18"/>
      <c r="E67" s="17"/>
      <c r="F67" s="17"/>
      <c r="O67" s="10"/>
      <c r="P67" s="10"/>
      <c r="Q67" s="10"/>
      <c r="R67" s="10"/>
      <c r="S67" s="17"/>
      <c r="T67" s="17"/>
    </row>
    <row r="68" spans="1:27" ht="12.75" customHeight="1">
      <c r="A68" s="811" t="s">
        <v>28</v>
      </c>
      <c r="B68" s="811"/>
      <c r="C68" s="811"/>
      <c r="D68" s="811"/>
      <c r="E68" s="811"/>
      <c r="F68" s="811"/>
      <c r="G68" s="811"/>
      <c r="H68" s="811"/>
      <c r="I68" s="811"/>
      <c r="J68" s="811"/>
      <c r="K68" s="811"/>
      <c r="L68" s="811"/>
      <c r="M68" s="811"/>
      <c r="N68" s="811"/>
      <c r="O68" s="811"/>
      <c r="P68" s="811"/>
      <c r="Q68" s="811"/>
      <c r="R68" s="811"/>
      <c r="S68" s="811"/>
      <c r="T68" s="811"/>
      <c r="U68" s="811"/>
      <c r="V68" s="811"/>
      <c r="W68" s="811"/>
      <c r="X68" s="811"/>
      <c r="Y68" s="811"/>
      <c r="Z68" s="811"/>
      <c r="AA68" s="811"/>
    </row>
    <row r="69" spans="1:27" ht="12.75" customHeight="1">
      <c r="A69" s="18"/>
      <c r="E69" s="17"/>
      <c r="F69" s="17"/>
      <c r="O69" s="10"/>
      <c r="P69" s="10"/>
      <c r="Q69" s="10"/>
      <c r="R69" s="10"/>
      <c r="S69" s="17"/>
      <c r="T69" s="17"/>
    </row>
    <row r="70" spans="1:27" ht="15" customHeight="1"/>
    <row r="88" spans="15:27" ht="12"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</sheetData>
  <mergeCells count="271">
    <mergeCell ref="U53:AA53"/>
    <mergeCell ref="U54:AA54"/>
    <mergeCell ref="U57:AA57"/>
    <mergeCell ref="U42:AA42"/>
    <mergeCell ref="U45:AA45"/>
    <mergeCell ref="U43:AA43"/>
    <mergeCell ref="U61:AA61"/>
    <mergeCell ref="P61:R61"/>
    <mergeCell ref="P62:R62"/>
    <mergeCell ref="U49:AA49"/>
    <mergeCell ref="U50:AA50"/>
    <mergeCell ref="U51:AA51"/>
    <mergeCell ref="U52:AA52"/>
    <mergeCell ref="P63:R63"/>
    <mergeCell ref="A6:A13"/>
    <mergeCell ref="A14:A22"/>
    <mergeCell ref="A23:A37"/>
    <mergeCell ref="A38:A45"/>
    <mergeCell ref="A46:A54"/>
    <mergeCell ref="A55:A66"/>
    <mergeCell ref="P48:R48"/>
    <mergeCell ref="P56:R56"/>
    <mergeCell ref="P57:R57"/>
    <mergeCell ref="P51:R51"/>
    <mergeCell ref="O56:O64"/>
    <mergeCell ref="P50:R50"/>
    <mergeCell ref="G62:M62"/>
    <mergeCell ref="G63:M63"/>
    <mergeCell ref="G64:M64"/>
    <mergeCell ref="P8:R8"/>
    <mergeCell ref="P52:R52"/>
    <mergeCell ref="B61:D61"/>
    <mergeCell ref="B62:D62"/>
    <mergeCell ref="B63:D63"/>
    <mergeCell ref="G65:M65"/>
    <mergeCell ref="B11:D11"/>
    <mergeCell ref="B12:D12"/>
    <mergeCell ref="U38:AA38"/>
    <mergeCell ref="U39:AA39"/>
    <mergeCell ref="U40:AA40"/>
    <mergeCell ref="U41:AA41"/>
    <mergeCell ref="P49:R49"/>
    <mergeCell ref="P45:R45"/>
    <mergeCell ref="P44:R44"/>
    <mergeCell ref="P43:R43"/>
    <mergeCell ref="U48:AA48"/>
    <mergeCell ref="U44:AA44"/>
    <mergeCell ref="U46:AA46"/>
    <mergeCell ref="U47:AA47"/>
    <mergeCell ref="P39:R39"/>
    <mergeCell ref="P40:R40"/>
    <mergeCell ref="P38:R38"/>
    <mergeCell ref="U33:AA33"/>
    <mergeCell ref="U34:AA34"/>
    <mergeCell ref="U35:AA35"/>
    <mergeCell ref="U36:AA36"/>
    <mergeCell ref="U37:AA37"/>
    <mergeCell ref="U28:AA28"/>
    <mergeCell ref="U29:AA29"/>
    <mergeCell ref="P31:R31"/>
    <mergeCell ref="P32:R32"/>
    <mergeCell ref="U31:AA31"/>
    <mergeCell ref="U32:AA32"/>
    <mergeCell ref="P30:R30"/>
    <mergeCell ref="U30:AA30"/>
    <mergeCell ref="P35:R35"/>
    <mergeCell ref="P36:R36"/>
    <mergeCell ref="P37:R37"/>
    <mergeCell ref="P28:R28"/>
    <mergeCell ref="P29:R29"/>
    <mergeCell ref="P33:R33"/>
    <mergeCell ref="P34:R34"/>
    <mergeCell ref="U22:AA22"/>
    <mergeCell ref="U23:AA23"/>
    <mergeCell ref="U24:AA24"/>
    <mergeCell ref="U25:AA25"/>
    <mergeCell ref="U26:AA26"/>
    <mergeCell ref="U27:AA27"/>
    <mergeCell ref="P24:R24"/>
    <mergeCell ref="P25:R25"/>
    <mergeCell ref="P26:R26"/>
    <mergeCell ref="P27:R27"/>
    <mergeCell ref="P23:R23"/>
    <mergeCell ref="U17:AA17"/>
    <mergeCell ref="U18:AA18"/>
    <mergeCell ref="P20:R20"/>
    <mergeCell ref="P21:R21"/>
    <mergeCell ref="P18:R18"/>
    <mergeCell ref="U19:AA19"/>
    <mergeCell ref="U20:AA20"/>
    <mergeCell ref="U21:AA21"/>
    <mergeCell ref="U6:AA6"/>
    <mergeCell ref="U7:AA7"/>
    <mergeCell ref="U8:AA8"/>
    <mergeCell ref="U9:AA9"/>
    <mergeCell ref="U10:AA10"/>
    <mergeCell ref="U11:AA11"/>
    <mergeCell ref="U14:AA14"/>
    <mergeCell ref="U15:AA15"/>
    <mergeCell ref="U16:AA16"/>
    <mergeCell ref="U12:AA12"/>
    <mergeCell ref="U13:AA13"/>
    <mergeCell ref="P19:R19"/>
    <mergeCell ref="P9:R9"/>
    <mergeCell ref="P10:R10"/>
    <mergeCell ref="A68:AA68"/>
    <mergeCell ref="B66:D66"/>
    <mergeCell ref="B64:D64"/>
    <mergeCell ref="B65:D65"/>
    <mergeCell ref="B55:D55"/>
    <mergeCell ref="B57:D57"/>
    <mergeCell ref="B58:D58"/>
    <mergeCell ref="B59:D59"/>
    <mergeCell ref="B56:D56"/>
    <mergeCell ref="G55:M55"/>
    <mergeCell ref="G56:M56"/>
    <mergeCell ref="G57:M57"/>
    <mergeCell ref="U62:AA62"/>
    <mergeCell ref="U63:AA63"/>
    <mergeCell ref="P60:R60"/>
    <mergeCell ref="U59:AA59"/>
    <mergeCell ref="U60:AA60"/>
    <mergeCell ref="U58:AA58"/>
    <mergeCell ref="U55:AA55"/>
    <mergeCell ref="U56:AA56"/>
    <mergeCell ref="G60:M60"/>
    <mergeCell ref="B60:D60"/>
    <mergeCell ref="O66:R66"/>
    <mergeCell ref="G59:M59"/>
    <mergeCell ref="O20:O30"/>
    <mergeCell ref="U64:AA64"/>
    <mergeCell ref="P64:R64"/>
    <mergeCell ref="G46:M46"/>
    <mergeCell ref="B8:D8"/>
    <mergeCell ref="B9:D9"/>
    <mergeCell ref="B10:D10"/>
    <mergeCell ref="B46:D46"/>
    <mergeCell ref="B50:D50"/>
    <mergeCell ref="B51:D51"/>
    <mergeCell ref="B13:D13"/>
    <mergeCell ref="B14:D14"/>
    <mergeCell ref="B19:D19"/>
    <mergeCell ref="B30:D30"/>
    <mergeCell ref="B45:D45"/>
    <mergeCell ref="B16:D16"/>
    <mergeCell ref="B17:D17"/>
    <mergeCell ref="B18:D18"/>
    <mergeCell ref="B15:D15"/>
    <mergeCell ref="B24:D24"/>
    <mergeCell ref="B22:D22"/>
    <mergeCell ref="B23:D23"/>
    <mergeCell ref="B20:D20"/>
    <mergeCell ref="B21:D21"/>
    <mergeCell ref="B54:D54"/>
    <mergeCell ref="G54:M54"/>
    <mergeCell ref="B42:D42"/>
    <mergeCell ref="B41:D41"/>
    <mergeCell ref="B33:D33"/>
    <mergeCell ref="B34:D34"/>
    <mergeCell ref="B35:D35"/>
    <mergeCell ref="G32:M32"/>
    <mergeCell ref="G33:M33"/>
    <mergeCell ref="B44:D44"/>
    <mergeCell ref="G44:M44"/>
    <mergeCell ref="B40:D40"/>
    <mergeCell ref="B36:D36"/>
    <mergeCell ref="B32:D32"/>
    <mergeCell ref="G38:M38"/>
    <mergeCell ref="B38:D38"/>
    <mergeCell ref="B39:D39"/>
    <mergeCell ref="B37:D37"/>
    <mergeCell ref="B43:D43"/>
    <mergeCell ref="G66:M66"/>
    <mergeCell ref="P55:R55"/>
    <mergeCell ref="P58:R58"/>
    <mergeCell ref="P59:R59"/>
    <mergeCell ref="B52:D52"/>
    <mergeCell ref="G45:M45"/>
    <mergeCell ref="B48:D48"/>
    <mergeCell ref="B49:D49"/>
    <mergeCell ref="B53:D53"/>
    <mergeCell ref="B47:D47"/>
    <mergeCell ref="P46:R46"/>
    <mergeCell ref="P47:R47"/>
    <mergeCell ref="O45:O55"/>
    <mergeCell ref="P53:R53"/>
    <mergeCell ref="P54:R54"/>
    <mergeCell ref="G61:M61"/>
    <mergeCell ref="G47:M47"/>
    <mergeCell ref="G48:M48"/>
    <mergeCell ref="G49:M49"/>
    <mergeCell ref="G50:M50"/>
    <mergeCell ref="G51:M51"/>
    <mergeCell ref="G52:M52"/>
    <mergeCell ref="G53:M53"/>
    <mergeCell ref="G58:M58"/>
    <mergeCell ref="O31:O44"/>
    <mergeCell ref="P41:R41"/>
    <mergeCell ref="P42:R42"/>
    <mergeCell ref="G37:M37"/>
    <mergeCell ref="B31:D31"/>
    <mergeCell ref="G34:M34"/>
    <mergeCell ref="G41:M41"/>
    <mergeCell ref="G43:M43"/>
    <mergeCell ref="P14:R14"/>
    <mergeCell ref="G24:M24"/>
    <mergeCell ref="P22:R22"/>
    <mergeCell ref="G30:M30"/>
    <mergeCell ref="G21:M21"/>
    <mergeCell ref="G23:M23"/>
    <mergeCell ref="G22:M22"/>
    <mergeCell ref="G20:M20"/>
    <mergeCell ref="B27:D27"/>
    <mergeCell ref="B28:D28"/>
    <mergeCell ref="B29:D29"/>
    <mergeCell ref="G35:M35"/>
    <mergeCell ref="G36:M36"/>
    <mergeCell ref="G39:M39"/>
    <mergeCell ref="G40:M40"/>
    <mergeCell ref="G42:M42"/>
    <mergeCell ref="O6:O19"/>
    <mergeCell ref="G19:M19"/>
    <mergeCell ref="G17:M17"/>
    <mergeCell ref="G18:M18"/>
    <mergeCell ref="P17:R17"/>
    <mergeCell ref="P16:R16"/>
    <mergeCell ref="G6:M6"/>
    <mergeCell ref="P6:R6"/>
    <mergeCell ref="P7:R7"/>
    <mergeCell ref="P13:R13"/>
    <mergeCell ref="G13:M13"/>
    <mergeCell ref="P12:R12"/>
    <mergeCell ref="P11:R11"/>
    <mergeCell ref="G15:M15"/>
    <mergeCell ref="G14:M14"/>
    <mergeCell ref="G7:M7"/>
    <mergeCell ref="G8:M8"/>
    <mergeCell ref="P15:R15"/>
    <mergeCell ref="G31:M31"/>
    <mergeCell ref="B26:D26"/>
    <mergeCell ref="G16:M16"/>
    <mergeCell ref="B6:D6"/>
    <mergeCell ref="B7:D7"/>
    <mergeCell ref="G9:M9"/>
    <mergeCell ref="G10:M10"/>
    <mergeCell ref="G11:M11"/>
    <mergeCell ref="G12:M12"/>
    <mergeCell ref="B25:D25"/>
    <mergeCell ref="G29:M29"/>
    <mergeCell ref="G28:M28"/>
    <mergeCell ref="G27:M27"/>
    <mergeCell ref="G25:M25"/>
    <mergeCell ref="G26:M26"/>
    <mergeCell ref="U2:AA2"/>
    <mergeCell ref="A1:C1"/>
    <mergeCell ref="D1:X1"/>
    <mergeCell ref="D3:S3"/>
    <mergeCell ref="U3:Z3"/>
    <mergeCell ref="P5:R5"/>
    <mergeCell ref="A3:C3"/>
    <mergeCell ref="Y1:AA1"/>
    <mergeCell ref="A2:C2"/>
    <mergeCell ref="D2:E2"/>
    <mergeCell ref="F2:G2"/>
    <mergeCell ref="J2:M2"/>
    <mergeCell ref="P2:Q2"/>
    <mergeCell ref="X4:Z4"/>
    <mergeCell ref="U4:V4"/>
    <mergeCell ref="U5:AA5"/>
    <mergeCell ref="G5:M5"/>
    <mergeCell ref="B5:D5"/>
  </mergeCells>
  <phoneticPr fontId="23"/>
  <pageMargins left="0.43307086614173229" right="0.15748031496062992" top="0.39370078740157483" bottom="0.15748031496062992" header="0.19685039370078741" footer="0.15748031496062992"/>
  <pageSetup paperSize="9" scale="9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AC93"/>
  <sheetViews>
    <sheetView showZeros="0" topLeftCell="A1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705" t="s">
        <v>1189</v>
      </c>
      <c r="B1" s="577"/>
      <c r="C1" s="577"/>
      <c r="D1" s="846" t="s">
        <v>1103</v>
      </c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  <c r="R1" s="846"/>
      <c r="S1" s="846"/>
      <c r="T1" s="846"/>
      <c r="U1" s="846"/>
      <c r="V1" s="846"/>
      <c r="W1" s="846"/>
      <c r="X1" s="650" t="str">
        <f>集計表!AB1</f>
        <v>2025/12</v>
      </c>
      <c r="Y1" s="650"/>
      <c r="Z1" s="650"/>
      <c r="AA1" s="651"/>
    </row>
    <row r="2" spans="1:27" ht="18.75" customHeight="1">
      <c r="A2" s="854" t="s">
        <v>48</v>
      </c>
      <c r="B2" s="578"/>
      <c r="C2" s="561"/>
      <c r="D2" s="656">
        <v>2024</v>
      </c>
      <c r="E2" s="585"/>
      <c r="F2" s="855">
        <f>集計表!F2</f>
        <v>45994</v>
      </c>
      <c r="G2" s="855"/>
      <c r="H2" s="148" t="s">
        <v>1097</v>
      </c>
      <c r="I2" s="42"/>
      <c r="J2" s="42" t="s">
        <v>1307</v>
      </c>
      <c r="K2" s="856">
        <f>集計表!L2</f>
        <v>45996</v>
      </c>
      <c r="L2" s="856"/>
      <c r="M2" s="856"/>
      <c r="N2" s="234" t="s">
        <v>1626</v>
      </c>
      <c r="O2" s="44" t="s">
        <v>1308</v>
      </c>
      <c r="P2" s="657">
        <f>集計表!R2</f>
        <v>45997</v>
      </c>
      <c r="Q2" s="657"/>
      <c r="R2" s="45" t="s">
        <v>1309</v>
      </c>
      <c r="S2" s="118" t="s">
        <v>1310</v>
      </c>
      <c r="T2" s="84" t="s">
        <v>1311</v>
      </c>
      <c r="U2" s="860">
        <f>申込書!C9</f>
        <v>0</v>
      </c>
      <c r="V2" s="558"/>
      <c r="W2" s="558"/>
      <c r="X2" s="558"/>
      <c r="Y2" s="558"/>
      <c r="Z2" s="558"/>
      <c r="AA2" s="559"/>
    </row>
    <row r="3" spans="1:27" ht="18.75" customHeight="1">
      <c r="A3" s="853" t="s">
        <v>46</v>
      </c>
      <c r="B3" s="580"/>
      <c r="C3" s="581"/>
      <c r="D3" s="862">
        <f>集計表!D3</f>
        <v>0</v>
      </c>
      <c r="E3" s="863"/>
      <c r="F3" s="863"/>
      <c r="G3" s="863"/>
      <c r="H3" s="863"/>
      <c r="I3" s="863"/>
      <c r="J3" s="863"/>
      <c r="K3" s="863"/>
      <c r="L3" s="863"/>
      <c r="M3" s="863"/>
      <c r="N3" s="863"/>
      <c r="O3" s="863"/>
      <c r="P3" s="863"/>
      <c r="Q3" s="863"/>
      <c r="R3" s="863"/>
      <c r="S3" s="864"/>
      <c r="T3" s="84" t="s">
        <v>51</v>
      </c>
      <c r="U3" s="861">
        <f>集計表!N33</f>
        <v>0</v>
      </c>
      <c r="V3" s="646"/>
      <c r="W3" s="646"/>
      <c r="X3" s="646"/>
      <c r="Y3" s="646"/>
      <c r="Z3" s="646"/>
      <c r="AA3" s="48" t="s">
        <v>52</v>
      </c>
    </row>
    <row r="4" spans="1:27" ht="15" customHeight="1">
      <c r="A4" s="47" t="s">
        <v>1322</v>
      </c>
      <c r="U4" s="118" t="s">
        <v>6</v>
      </c>
      <c r="V4" s="118"/>
      <c r="W4" s="118"/>
      <c r="X4" s="85" t="s">
        <v>1312</v>
      </c>
      <c r="Y4" s="743">
        <f>T52</f>
        <v>0</v>
      </c>
      <c r="Z4" s="743"/>
      <c r="AA4" s="47" t="s">
        <v>1313</v>
      </c>
    </row>
    <row r="5" spans="1:27" ht="12.75" customHeight="1">
      <c r="A5" s="86"/>
      <c r="B5" s="171" t="s">
        <v>1314</v>
      </c>
      <c r="C5" s="172"/>
      <c r="D5" s="172"/>
      <c r="E5" s="119" t="s">
        <v>7</v>
      </c>
      <c r="F5" s="88" t="s">
        <v>8</v>
      </c>
      <c r="G5" s="172" t="s">
        <v>1315</v>
      </c>
      <c r="H5" s="172"/>
      <c r="I5" s="172"/>
      <c r="J5" s="172"/>
      <c r="K5" s="172"/>
      <c r="L5" s="172"/>
      <c r="M5" s="173"/>
      <c r="O5" s="89"/>
      <c r="P5" s="171" t="s">
        <v>1316</v>
      </c>
      <c r="Q5" s="172"/>
      <c r="R5" s="172"/>
      <c r="S5" s="119" t="s">
        <v>7</v>
      </c>
      <c r="T5" s="88" t="s">
        <v>8</v>
      </c>
      <c r="U5" s="172" t="s">
        <v>1315</v>
      </c>
      <c r="V5" s="172"/>
      <c r="W5" s="172"/>
      <c r="X5" s="172"/>
      <c r="Y5" s="172"/>
      <c r="Z5" s="172"/>
      <c r="AA5" s="173"/>
    </row>
    <row r="6" spans="1:27" ht="12.75" customHeight="1">
      <c r="A6" s="611" t="s">
        <v>1466</v>
      </c>
      <c r="B6" s="174" t="s">
        <v>1595</v>
      </c>
      <c r="C6" s="175"/>
      <c r="D6" s="176"/>
      <c r="E6" s="92"/>
      <c r="F6" s="93"/>
      <c r="G6" s="489" t="s">
        <v>1236</v>
      </c>
      <c r="H6" s="490"/>
      <c r="I6" s="490"/>
      <c r="J6" s="490"/>
      <c r="K6" s="490"/>
      <c r="L6" s="490"/>
      <c r="M6" s="491"/>
      <c r="O6" s="865" t="s">
        <v>1503</v>
      </c>
      <c r="P6" s="174" t="s">
        <v>1362</v>
      </c>
      <c r="Q6" s="175"/>
      <c r="R6" s="176"/>
      <c r="S6" s="121"/>
      <c r="T6" s="122"/>
      <c r="U6" s="489" t="s">
        <v>1206</v>
      </c>
      <c r="V6" s="490"/>
      <c r="W6" s="490"/>
      <c r="X6" s="490"/>
      <c r="Y6" s="490"/>
      <c r="Z6" s="490"/>
      <c r="AA6" s="491"/>
    </row>
    <row r="7" spans="1:27" ht="12.75" customHeight="1">
      <c r="A7" s="612"/>
      <c r="B7" s="135" t="s">
        <v>1329</v>
      </c>
      <c r="C7" s="136"/>
      <c r="D7" s="137"/>
      <c r="E7" s="177"/>
      <c r="F7" s="122">
        <v>0</v>
      </c>
      <c r="G7" s="618" t="s">
        <v>1238</v>
      </c>
      <c r="H7" s="619"/>
      <c r="I7" s="619"/>
      <c r="J7" s="619"/>
      <c r="K7" s="619"/>
      <c r="L7" s="619"/>
      <c r="M7" s="620"/>
      <c r="O7" s="866"/>
      <c r="P7" s="135" t="s">
        <v>1363</v>
      </c>
      <c r="Q7" s="136"/>
      <c r="R7" s="137"/>
      <c r="S7" s="92"/>
      <c r="T7" s="93">
        <v>0</v>
      </c>
      <c r="U7" s="494" t="s">
        <v>1227</v>
      </c>
      <c r="V7" s="495"/>
      <c r="W7" s="495"/>
      <c r="X7" s="495"/>
      <c r="Y7" s="495"/>
      <c r="Z7" s="495"/>
      <c r="AA7" s="498"/>
    </row>
    <row r="8" spans="1:27" ht="12.75" customHeight="1">
      <c r="A8" s="612"/>
      <c r="B8" s="135" t="s">
        <v>1330</v>
      </c>
      <c r="C8" s="136"/>
      <c r="D8" s="137"/>
      <c r="E8" s="92"/>
      <c r="F8" s="93">
        <v>0</v>
      </c>
      <c r="G8" s="494" t="s">
        <v>1240</v>
      </c>
      <c r="H8" s="495"/>
      <c r="I8" s="495"/>
      <c r="J8" s="495"/>
      <c r="K8" s="495"/>
      <c r="L8" s="495"/>
      <c r="M8" s="498"/>
      <c r="O8" s="866"/>
      <c r="P8" s="135" t="s">
        <v>1364</v>
      </c>
      <c r="Q8" s="136"/>
      <c r="R8" s="137"/>
      <c r="S8" s="92"/>
      <c r="T8" s="93">
        <v>0</v>
      </c>
      <c r="U8" s="494" t="s">
        <v>1229</v>
      </c>
      <c r="V8" s="495"/>
      <c r="W8" s="495"/>
      <c r="X8" s="495"/>
      <c r="Y8" s="495"/>
      <c r="Z8" s="495"/>
      <c r="AA8" s="498"/>
    </row>
    <row r="9" spans="1:27" ht="12.75" customHeight="1">
      <c r="A9" s="612"/>
      <c r="B9" s="135" t="s">
        <v>1331</v>
      </c>
      <c r="C9" s="136"/>
      <c r="D9" s="137"/>
      <c r="E9" s="177"/>
      <c r="F9" s="122">
        <v>0</v>
      </c>
      <c r="G9" s="850" t="s">
        <v>1210</v>
      </c>
      <c r="H9" s="851"/>
      <c r="I9" s="851"/>
      <c r="J9" s="851"/>
      <c r="K9" s="851"/>
      <c r="L9" s="851"/>
      <c r="M9" s="852"/>
      <c r="O9" s="866"/>
      <c r="P9" s="178" t="s">
        <v>1365</v>
      </c>
      <c r="Q9" s="179"/>
      <c r="R9" s="180"/>
      <c r="S9" s="92"/>
      <c r="T9" s="93">
        <v>0</v>
      </c>
      <c r="U9" s="494" t="s">
        <v>1231</v>
      </c>
      <c r="V9" s="495"/>
      <c r="W9" s="495"/>
      <c r="X9" s="495"/>
      <c r="Y9" s="495"/>
      <c r="Z9" s="495"/>
      <c r="AA9" s="498"/>
    </row>
    <row r="10" spans="1:27" ht="12.75" customHeight="1">
      <c r="A10" s="612"/>
      <c r="B10" s="135" t="s">
        <v>1332</v>
      </c>
      <c r="C10" s="136"/>
      <c r="D10" s="137"/>
      <c r="E10" s="92"/>
      <c r="F10" s="93">
        <v>0</v>
      </c>
      <c r="G10" s="494" t="s">
        <v>1211</v>
      </c>
      <c r="H10" s="495"/>
      <c r="I10" s="495"/>
      <c r="J10" s="495"/>
      <c r="K10" s="495"/>
      <c r="L10" s="495"/>
      <c r="M10" s="498"/>
      <c r="O10" s="866"/>
      <c r="P10" s="135" t="s">
        <v>1366</v>
      </c>
      <c r="Q10" s="136"/>
      <c r="R10" s="137"/>
      <c r="S10" s="92"/>
      <c r="T10" s="93">
        <v>0</v>
      </c>
      <c r="U10" s="494" t="s">
        <v>1233</v>
      </c>
      <c r="V10" s="495"/>
      <c r="W10" s="495"/>
      <c r="X10" s="495"/>
      <c r="Y10" s="495"/>
      <c r="Z10" s="495"/>
      <c r="AA10" s="498"/>
    </row>
    <row r="11" spans="1:27" ht="12.75" customHeight="1">
      <c r="A11" s="612"/>
      <c r="B11" s="135" t="s">
        <v>1333</v>
      </c>
      <c r="C11" s="136"/>
      <c r="D11" s="137"/>
      <c r="E11" s="92"/>
      <c r="F11" s="93"/>
      <c r="G11" s="494" t="s">
        <v>1212</v>
      </c>
      <c r="H11" s="495"/>
      <c r="I11" s="495"/>
      <c r="J11" s="495"/>
      <c r="K11" s="495"/>
      <c r="L11" s="495"/>
      <c r="M11" s="498"/>
      <c r="O11" s="866"/>
      <c r="P11" s="178" t="s">
        <v>1367</v>
      </c>
      <c r="Q11" s="179"/>
      <c r="R11" s="180"/>
      <c r="S11" s="124"/>
      <c r="T11" s="125">
        <v>0</v>
      </c>
      <c r="U11" s="547" t="s">
        <v>1234</v>
      </c>
      <c r="V11" s="548"/>
      <c r="W11" s="548"/>
      <c r="X11" s="548"/>
      <c r="Y11" s="548"/>
      <c r="Z11" s="548"/>
      <c r="AA11" s="607"/>
    </row>
    <row r="12" spans="1:27" ht="12.75" customHeight="1">
      <c r="A12" s="612"/>
      <c r="B12" s="135" t="s">
        <v>1334</v>
      </c>
      <c r="C12" s="136"/>
      <c r="D12" s="137"/>
      <c r="E12" s="92"/>
      <c r="F12" s="93">
        <v>0</v>
      </c>
      <c r="G12" s="547" t="s">
        <v>1213</v>
      </c>
      <c r="H12" s="548"/>
      <c r="I12" s="548"/>
      <c r="J12" s="548"/>
      <c r="K12" s="548"/>
      <c r="L12" s="548"/>
      <c r="M12" s="607"/>
      <c r="O12" s="867"/>
      <c r="P12" s="847" t="s">
        <v>1118</v>
      </c>
      <c r="Q12" s="848"/>
      <c r="R12" s="849"/>
      <c r="S12" s="96">
        <f>SUM(S6:S11)</f>
        <v>0</v>
      </c>
      <c r="T12" s="98">
        <f>SUM(T6:T11)</f>
        <v>0</v>
      </c>
      <c r="U12" s="446"/>
      <c r="V12" s="447"/>
      <c r="W12" s="447"/>
      <c r="X12" s="447"/>
      <c r="Y12" s="447"/>
      <c r="Z12" s="447"/>
      <c r="AA12" s="448"/>
    </row>
    <row r="13" spans="1:27" ht="12.75" customHeight="1">
      <c r="A13" s="613"/>
      <c r="B13" s="847" t="s">
        <v>1118</v>
      </c>
      <c r="C13" s="848"/>
      <c r="D13" s="849"/>
      <c r="E13" s="96">
        <f>SUM(E6:E12)</f>
        <v>0</v>
      </c>
      <c r="F13" s="98">
        <f>SUM(F6:F12)</f>
        <v>0</v>
      </c>
      <c r="G13" s="446"/>
      <c r="H13" s="447"/>
      <c r="I13" s="447"/>
      <c r="J13" s="447"/>
      <c r="K13" s="447"/>
      <c r="L13" s="447"/>
      <c r="M13" s="448"/>
      <c r="O13" s="865" t="s">
        <v>1470</v>
      </c>
      <c r="P13" s="174" t="s">
        <v>1563</v>
      </c>
      <c r="Q13" s="175"/>
      <c r="R13" s="176"/>
      <c r="S13" s="177"/>
      <c r="T13" s="122">
        <v>0</v>
      </c>
      <c r="U13" s="489" t="s">
        <v>1283</v>
      </c>
      <c r="V13" s="490"/>
      <c r="W13" s="490"/>
      <c r="X13" s="490"/>
      <c r="Y13" s="490"/>
      <c r="Z13" s="490"/>
      <c r="AA13" s="491"/>
    </row>
    <row r="14" spans="1:27" ht="12.75" customHeight="1">
      <c r="A14" s="611" t="s">
        <v>1465</v>
      </c>
      <c r="B14" s="174" t="s">
        <v>1335</v>
      </c>
      <c r="C14" s="175"/>
      <c r="D14" s="176"/>
      <c r="E14" s="90"/>
      <c r="F14" s="91">
        <v>0</v>
      </c>
      <c r="G14" s="489" t="s">
        <v>1191</v>
      </c>
      <c r="H14" s="490"/>
      <c r="I14" s="490"/>
      <c r="J14" s="490"/>
      <c r="K14" s="490"/>
      <c r="L14" s="490"/>
      <c r="M14" s="491"/>
      <c r="O14" s="866"/>
      <c r="P14" s="135" t="s">
        <v>1564</v>
      </c>
      <c r="Q14" s="136"/>
      <c r="R14" s="137"/>
      <c r="S14" s="92"/>
      <c r="T14" s="93">
        <v>0</v>
      </c>
      <c r="U14" s="494" t="s">
        <v>1256</v>
      </c>
      <c r="V14" s="495"/>
      <c r="W14" s="495"/>
      <c r="X14" s="495"/>
      <c r="Y14" s="495"/>
      <c r="Z14" s="495"/>
      <c r="AA14" s="498"/>
    </row>
    <row r="15" spans="1:27" ht="12.75" customHeight="1">
      <c r="A15" s="612"/>
      <c r="B15" s="135" t="s">
        <v>1336</v>
      </c>
      <c r="C15" s="136"/>
      <c r="D15" s="137"/>
      <c r="E15" s="92"/>
      <c r="F15" s="93">
        <v>0</v>
      </c>
      <c r="G15" s="494" t="s">
        <v>1193</v>
      </c>
      <c r="H15" s="495"/>
      <c r="I15" s="495"/>
      <c r="J15" s="495"/>
      <c r="K15" s="495"/>
      <c r="L15" s="495"/>
      <c r="M15" s="498"/>
      <c r="O15" s="866"/>
      <c r="P15" s="135" t="s">
        <v>1565</v>
      </c>
      <c r="Q15" s="136"/>
      <c r="R15" s="137"/>
      <c r="S15" s="124"/>
      <c r="T15" s="125">
        <v>0</v>
      </c>
      <c r="U15" s="494" t="s">
        <v>1257</v>
      </c>
      <c r="V15" s="495"/>
      <c r="W15" s="495"/>
      <c r="X15" s="495"/>
      <c r="Y15" s="495"/>
      <c r="Z15" s="495"/>
      <c r="AA15" s="498"/>
    </row>
    <row r="16" spans="1:27" ht="12.75" customHeight="1">
      <c r="A16" s="612"/>
      <c r="B16" s="135" t="s">
        <v>1337</v>
      </c>
      <c r="C16" s="136"/>
      <c r="D16" s="137"/>
      <c r="E16" s="92"/>
      <c r="F16" s="93">
        <v>0</v>
      </c>
      <c r="G16" s="494" t="s">
        <v>1195</v>
      </c>
      <c r="H16" s="495"/>
      <c r="I16" s="495"/>
      <c r="J16" s="495"/>
      <c r="K16" s="495"/>
      <c r="L16" s="495"/>
      <c r="M16" s="498"/>
      <c r="O16" s="866"/>
      <c r="P16" s="178" t="s">
        <v>1566</v>
      </c>
      <c r="Q16" s="179"/>
      <c r="R16" s="180"/>
      <c r="S16" s="92"/>
      <c r="T16" s="93">
        <v>0</v>
      </c>
      <c r="U16" s="494" t="s">
        <v>1200</v>
      </c>
      <c r="V16" s="495"/>
      <c r="W16" s="495"/>
      <c r="X16" s="495"/>
      <c r="Y16" s="495"/>
      <c r="Z16" s="495"/>
      <c r="AA16" s="498"/>
    </row>
    <row r="17" spans="1:27" ht="12.75" customHeight="1">
      <c r="A17" s="612"/>
      <c r="B17" s="135" t="s">
        <v>1338</v>
      </c>
      <c r="C17" s="136"/>
      <c r="D17" s="137"/>
      <c r="E17" s="92"/>
      <c r="F17" s="93">
        <v>0</v>
      </c>
      <c r="G17" s="494" t="s">
        <v>1197</v>
      </c>
      <c r="H17" s="495"/>
      <c r="I17" s="495"/>
      <c r="J17" s="495"/>
      <c r="K17" s="495"/>
      <c r="L17" s="495"/>
      <c r="M17" s="498"/>
      <c r="O17" s="866"/>
      <c r="P17" s="135" t="s">
        <v>1567</v>
      </c>
      <c r="Q17" s="136"/>
      <c r="R17" s="137"/>
      <c r="S17" s="124"/>
      <c r="T17" s="125">
        <v>0</v>
      </c>
      <c r="U17" s="494" t="s">
        <v>1202</v>
      </c>
      <c r="V17" s="495"/>
      <c r="W17" s="495"/>
      <c r="X17" s="495"/>
      <c r="Y17" s="495"/>
      <c r="Z17" s="495"/>
      <c r="AA17" s="498"/>
    </row>
    <row r="18" spans="1:27" ht="12.75" customHeight="1">
      <c r="A18" s="612"/>
      <c r="B18" s="135" t="s">
        <v>1339</v>
      </c>
      <c r="C18" s="136"/>
      <c r="D18" s="137"/>
      <c r="E18" s="92"/>
      <c r="F18" s="93">
        <v>0</v>
      </c>
      <c r="G18" s="494" t="s">
        <v>1199</v>
      </c>
      <c r="H18" s="495"/>
      <c r="I18" s="495"/>
      <c r="J18" s="495"/>
      <c r="K18" s="495"/>
      <c r="L18" s="495"/>
      <c r="M18" s="498"/>
      <c r="O18" s="866"/>
      <c r="P18" s="135" t="s">
        <v>1568</v>
      </c>
      <c r="Q18" s="136"/>
      <c r="R18" s="137"/>
      <c r="S18" s="92"/>
      <c r="T18" s="93">
        <v>0</v>
      </c>
      <c r="U18" s="494" t="s">
        <v>1204</v>
      </c>
      <c r="V18" s="495"/>
      <c r="W18" s="495"/>
      <c r="X18" s="495"/>
      <c r="Y18" s="495"/>
      <c r="Z18" s="495"/>
      <c r="AA18" s="498"/>
    </row>
    <row r="19" spans="1:27" ht="12.75" customHeight="1">
      <c r="A19" s="612"/>
      <c r="B19" s="135" t="s">
        <v>1340</v>
      </c>
      <c r="C19" s="136"/>
      <c r="D19" s="137"/>
      <c r="E19" s="92"/>
      <c r="F19" s="93">
        <v>0</v>
      </c>
      <c r="G19" s="494" t="s">
        <v>1201</v>
      </c>
      <c r="H19" s="495"/>
      <c r="I19" s="495"/>
      <c r="J19" s="495"/>
      <c r="K19" s="495"/>
      <c r="L19" s="495"/>
      <c r="M19" s="498"/>
      <c r="O19" s="866"/>
      <c r="P19" s="135" t="s">
        <v>1569</v>
      </c>
      <c r="Q19" s="136"/>
      <c r="R19" s="137"/>
      <c r="S19" s="92"/>
      <c r="T19" s="93">
        <v>0</v>
      </c>
      <c r="U19" s="494" t="s">
        <v>1249</v>
      </c>
      <c r="V19" s="495"/>
      <c r="W19" s="495"/>
      <c r="X19" s="495"/>
      <c r="Y19" s="495"/>
      <c r="Z19" s="495"/>
      <c r="AA19" s="498"/>
    </row>
    <row r="20" spans="1:27" ht="12.75" customHeight="1">
      <c r="A20" s="612"/>
      <c r="B20" s="135" t="s">
        <v>1341</v>
      </c>
      <c r="C20" s="136"/>
      <c r="D20" s="137"/>
      <c r="E20" s="92"/>
      <c r="F20" s="93"/>
      <c r="G20" s="547" t="s">
        <v>1203</v>
      </c>
      <c r="H20" s="548"/>
      <c r="I20" s="548"/>
      <c r="J20" s="548"/>
      <c r="K20" s="548"/>
      <c r="L20" s="548"/>
      <c r="M20" s="607"/>
      <c r="O20" s="866"/>
      <c r="P20" s="135" t="s">
        <v>1570</v>
      </c>
      <c r="Q20" s="136"/>
      <c r="R20" s="137"/>
      <c r="S20" s="92"/>
      <c r="T20" s="93">
        <v>0</v>
      </c>
      <c r="U20" s="547" t="s">
        <v>1251</v>
      </c>
      <c r="V20" s="548"/>
      <c r="W20" s="548"/>
      <c r="X20" s="548"/>
      <c r="Y20" s="548"/>
      <c r="Z20" s="548"/>
      <c r="AA20" s="607"/>
    </row>
    <row r="21" spans="1:27" ht="12.75" customHeight="1">
      <c r="A21" s="613"/>
      <c r="B21" s="847" t="s">
        <v>1118</v>
      </c>
      <c r="C21" s="848"/>
      <c r="D21" s="849"/>
      <c r="E21" s="96">
        <f>SUM(E14:E20)</f>
        <v>0</v>
      </c>
      <c r="F21" s="98">
        <f>SUM(F14:F20)</f>
        <v>0</v>
      </c>
      <c r="G21" s="446"/>
      <c r="H21" s="447"/>
      <c r="I21" s="447"/>
      <c r="J21" s="447"/>
      <c r="K21" s="447"/>
      <c r="L21" s="447"/>
      <c r="M21" s="448"/>
      <c r="O21" s="867"/>
      <c r="P21" s="847" t="s">
        <v>1118</v>
      </c>
      <c r="Q21" s="848"/>
      <c r="R21" s="849"/>
      <c r="S21" s="96">
        <f>SUM(S13:S20)</f>
        <v>0</v>
      </c>
      <c r="T21" s="98">
        <f>SUM(T13:T20)</f>
        <v>0</v>
      </c>
      <c r="U21" s="446"/>
      <c r="V21" s="447"/>
      <c r="W21" s="447"/>
      <c r="X21" s="447"/>
      <c r="Y21" s="447"/>
      <c r="Z21" s="447"/>
      <c r="AA21" s="448"/>
    </row>
    <row r="22" spans="1:27" ht="12.75" customHeight="1">
      <c r="A22" s="865" t="s">
        <v>1467</v>
      </c>
      <c r="B22" s="174" t="s">
        <v>1342</v>
      </c>
      <c r="C22" s="175"/>
      <c r="D22" s="176"/>
      <c r="E22" s="177"/>
      <c r="F22" s="122">
        <v>0</v>
      </c>
      <c r="G22" s="489" t="s">
        <v>1205</v>
      </c>
      <c r="H22" s="490"/>
      <c r="I22" s="490"/>
      <c r="J22" s="490"/>
      <c r="K22" s="490"/>
      <c r="L22" s="490"/>
      <c r="M22" s="491"/>
      <c r="O22" s="611" t="s">
        <v>1471</v>
      </c>
      <c r="P22" s="174" t="s">
        <v>1571</v>
      </c>
      <c r="Q22" s="175"/>
      <c r="R22" s="176"/>
      <c r="S22" s="90"/>
      <c r="T22" s="91">
        <v>0</v>
      </c>
      <c r="U22" s="489" t="s">
        <v>1223</v>
      </c>
      <c r="V22" s="490"/>
      <c r="W22" s="490"/>
      <c r="X22" s="490"/>
      <c r="Y22" s="490"/>
      <c r="Z22" s="490"/>
      <c r="AA22" s="491"/>
    </row>
    <row r="23" spans="1:27" ht="12.75" customHeight="1">
      <c r="A23" s="866"/>
      <c r="B23" s="135" t="s">
        <v>1343</v>
      </c>
      <c r="C23" s="136"/>
      <c r="D23" s="137"/>
      <c r="E23" s="92"/>
      <c r="F23" s="93">
        <v>0</v>
      </c>
      <c r="G23" s="494" t="s">
        <v>1207</v>
      </c>
      <c r="H23" s="495"/>
      <c r="I23" s="495"/>
      <c r="J23" s="495"/>
      <c r="K23" s="495"/>
      <c r="L23" s="495"/>
      <c r="M23" s="498"/>
      <c r="O23" s="612"/>
      <c r="P23" s="135" t="s">
        <v>1572</v>
      </c>
      <c r="Q23" s="136"/>
      <c r="R23" s="137"/>
      <c r="S23" s="92"/>
      <c r="T23" s="93">
        <v>0</v>
      </c>
      <c r="U23" s="494" t="s">
        <v>1225</v>
      </c>
      <c r="V23" s="495"/>
      <c r="W23" s="495"/>
      <c r="X23" s="495"/>
      <c r="Y23" s="495"/>
      <c r="Z23" s="495"/>
      <c r="AA23" s="498"/>
    </row>
    <row r="24" spans="1:27" ht="12.75" customHeight="1">
      <c r="A24" s="866"/>
      <c r="B24" s="135" t="s">
        <v>1344</v>
      </c>
      <c r="C24" s="136"/>
      <c r="D24" s="137"/>
      <c r="E24" s="106"/>
      <c r="F24" s="120">
        <v>0</v>
      </c>
      <c r="G24" s="857" t="s">
        <v>1209</v>
      </c>
      <c r="H24" s="858"/>
      <c r="I24" s="858"/>
      <c r="J24" s="858"/>
      <c r="K24" s="858"/>
      <c r="L24" s="858"/>
      <c r="M24" s="859"/>
      <c r="O24" s="612"/>
      <c r="P24" s="135" t="s">
        <v>1573</v>
      </c>
      <c r="Q24" s="136"/>
      <c r="R24" s="137"/>
      <c r="S24" s="177"/>
      <c r="T24" s="122">
        <v>0</v>
      </c>
      <c r="U24" s="494" t="s">
        <v>1259</v>
      </c>
      <c r="V24" s="495"/>
      <c r="W24" s="495"/>
      <c r="X24" s="495"/>
      <c r="Y24" s="495"/>
      <c r="Z24" s="495"/>
      <c r="AA24" s="498"/>
    </row>
    <row r="25" spans="1:27" ht="12.75" customHeight="1">
      <c r="A25" s="866"/>
      <c r="B25" s="135" t="s">
        <v>1345</v>
      </c>
      <c r="C25" s="136"/>
      <c r="D25" s="137"/>
      <c r="E25" s="106"/>
      <c r="F25" s="120">
        <v>0</v>
      </c>
      <c r="G25" s="857" t="s">
        <v>1215</v>
      </c>
      <c r="H25" s="858"/>
      <c r="I25" s="858"/>
      <c r="J25" s="858"/>
      <c r="K25" s="858"/>
      <c r="L25" s="858"/>
      <c r="M25" s="859"/>
      <c r="O25" s="612"/>
      <c r="P25" s="135" t="s">
        <v>1574</v>
      </c>
      <c r="Q25" s="136"/>
      <c r="R25" s="137"/>
      <c r="S25" s="92"/>
      <c r="T25" s="93">
        <v>0</v>
      </c>
      <c r="U25" s="494" t="s">
        <v>1261</v>
      </c>
      <c r="V25" s="495"/>
      <c r="W25" s="495"/>
      <c r="X25" s="495"/>
      <c r="Y25" s="495"/>
      <c r="Z25" s="495"/>
      <c r="AA25" s="498"/>
    </row>
    <row r="26" spans="1:27" ht="12.75" customHeight="1">
      <c r="A26" s="866"/>
      <c r="B26" s="135" t="s">
        <v>1346</v>
      </c>
      <c r="C26" s="136"/>
      <c r="D26" s="137"/>
      <c r="E26" s="106"/>
      <c r="F26" s="120">
        <v>0</v>
      </c>
      <c r="G26" s="857" t="s">
        <v>1216</v>
      </c>
      <c r="H26" s="858"/>
      <c r="I26" s="858"/>
      <c r="J26" s="858"/>
      <c r="K26" s="858"/>
      <c r="L26" s="858"/>
      <c r="M26" s="859"/>
      <c r="O26" s="612"/>
      <c r="P26" s="135" t="s">
        <v>1575</v>
      </c>
      <c r="Q26" s="136"/>
      <c r="R26" s="137"/>
      <c r="S26" s="92"/>
      <c r="T26" s="93">
        <v>0</v>
      </c>
      <c r="U26" s="494" t="s">
        <v>1263</v>
      </c>
      <c r="V26" s="495"/>
      <c r="W26" s="495"/>
      <c r="X26" s="495"/>
      <c r="Y26" s="495"/>
      <c r="Z26" s="495"/>
      <c r="AA26" s="498"/>
    </row>
    <row r="27" spans="1:27" ht="12.75" customHeight="1">
      <c r="A27" s="866"/>
      <c r="B27" s="135" t="s">
        <v>1347</v>
      </c>
      <c r="C27" s="136"/>
      <c r="D27" s="137"/>
      <c r="E27" s="106"/>
      <c r="F27" s="120">
        <v>0</v>
      </c>
      <c r="G27" s="857" t="s">
        <v>1217</v>
      </c>
      <c r="H27" s="858"/>
      <c r="I27" s="858"/>
      <c r="J27" s="858"/>
      <c r="K27" s="858"/>
      <c r="L27" s="858"/>
      <c r="M27" s="859"/>
      <c r="O27" s="612"/>
      <c r="P27" s="135" t="s">
        <v>1576</v>
      </c>
      <c r="Q27" s="136"/>
      <c r="R27" s="137"/>
      <c r="S27" s="92"/>
      <c r="T27" s="93">
        <v>0</v>
      </c>
      <c r="U27" s="547" t="s">
        <v>1265</v>
      </c>
      <c r="V27" s="548"/>
      <c r="W27" s="548"/>
      <c r="X27" s="548"/>
      <c r="Y27" s="548"/>
      <c r="Z27" s="548"/>
      <c r="AA27" s="607"/>
    </row>
    <row r="28" spans="1:27" ht="12.75" customHeight="1">
      <c r="A28" s="866"/>
      <c r="B28" s="178" t="s">
        <v>1348</v>
      </c>
      <c r="C28" s="179"/>
      <c r="D28" s="180"/>
      <c r="E28" s="106"/>
      <c r="F28" s="120">
        <v>0</v>
      </c>
      <c r="G28" s="857" t="s">
        <v>1218</v>
      </c>
      <c r="H28" s="858"/>
      <c r="I28" s="858"/>
      <c r="J28" s="858"/>
      <c r="K28" s="858"/>
      <c r="L28" s="858"/>
      <c r="M28" s="859"/>
      <c r="O28" s="613"/>
      <c r="P28" s="847" t="s">
        <v>1118</v>
      </c>
      <c r="Q28" s="848"/>
      <c r="R28" s="849"/>
      <c r="S28" s="181">
        <f>SUM(S22:S27)</f>
        <v>0</v>
      </c>
      <c r="T28" s="182">
        <f>SUM(T22:T27)</f>
        <v>0</v>
      </c>
      <c r="U28" s="446"/>
      <c r="V28" s="447"/>
      <c r="W28" s="447"/>
      <c r="X28" s="447"/>
      <c r="Y28" s="447"/>
      <c r="Z28" s="447"/>
      <c r="AA28" s="448"/>
    </row>
    <row r="29" spans="1:27" ht="12.75" customHeight="1">
      <c r="A29" s="866"/>
      <c r="B29" s="135" t="s">
        <v>1536</v>
      </c>
      <c r="C29" s="136"/>
      <c r="D29" s="137"/>
      <c r="E29" s="92"/>
      <c r="F29" s="93">
        <v>0</v>
      </c>
      <c r="G29" s="547" t="s">
        <v>1219</v>
      </c>
      <c r="H29" s="548"/>
      <c r="I29" s="548"/>
      <c r="J29" s="548"/>
      <c r="K29" s="548"/>
      <c r="L29" s="548"/>
      <c r="M29" s="607"/>
      <c r="O29" s="865" t="s">
        <v>1472</v>
      </c>
      <c r="P29" s="174" t="s">
        <v>1577</v>
      </c>
      <c r="Q29" s="175"/>
      <c r="R29" s="176"/>
      <c r="S29" s="126"/>
      <c r="T29" s="127">
        <v>0</v>
      </c>
      <c r="U29" s="489" t="s">
        <v>1303</v>
      </c>
      <c r="V29" s="490"/>
      <c r="W29" s="490"/>
      <c r="X29" s="490"/>
      <c r="Y29" s="490"/>
      <c r="Z29" s="490"/>
      <c r="AA29" s="491"/>
    </row>
    <row r="30" spans="1:27" ht="12.75" customHeight="1">
      <c r="A30" s="867"/>
      <c r="B30" s="847" t="s">
        <v>1118</v>
      </c>
      <c r="C30" s="848"/>
      <c r="D30" s="849"/>
      <c r="E30" s="96">
        <f>SUM(E22:E29)</f>
        <v>0</v>
      </c>
      <c r="F30" s="98">
        <f>SUM(F22:F29)</f>
        <v>0</v>
      </c>
      <c r="G30" s="446"/>
      <c r="H30" s="447"/>
      <c r="I30" s="447"/>
      <c r="J30" s="447"/>
      <c r="K30" s="447"/>
      <c r="L30" s="447"/>
      <c r="M30" s="448"/>
      <c r="O30" s="866"/>
      <c r="P30" s="135" t="s">
        <v>1578</v>
      </c>
      <c r="Q30" s="136"/>
      <c r="R30" s="137"/>
      <c r="S30" s="126"/>
      <c r="T30" s="127">
        <v>0</v>
      </c>
      <c r="U30" s="494" t="s">
        <v>1304</v>
      </c>
      <c r="V30" s="495"/>
      <c r="W30" s="495"/>
      <c r="X30" s="495"/>
      <c r="Y30" s="495"/>
      <c r="Z30" s="495"/>
      <c r="AA30" s="498"/>
    </row>
    <row r="31" spans="1:27" ht="12.75" customHeight="1">
      <c r="A31" s="865" t="s">
        <v>1468</v>
      </c>
      <c r="B31" s="183" t="s">
        <v>1350</v>
      </c>
      <c r="C31" s="184"/>
      <c r="D31" s="185"/>
      <c r="E31" s="121"/>
      <c r="F31" s="186">
        <v>0</v>
      </c>
      <c r="G31" s="489" t="s">
        <v>1220</v>
      </c>
      <c r="H31" s="490"/>
      <c r="I31" s="490"/>
      <c r="J31" s="490"/>
      <c r="K31" s="490"/>
      <c r="L31" s="490"/>
      <c r="M31" s="491"/>
      <c r="O31" s="866"/>
      <c r="P31" s="135" t="s">
        <v>1579</v>
      </c>
      <c r="Q31" s="136"/>
      <c r="R31" s="137"/>
      <c r="S31" s="187"/>
      <c r="T31" s="188">
        <v>0</v>
      </c>
      <c r="U31" s="189" t="s">
        <v>1305</v>
      </c>
      <c r="V31" s="190"/>
      <c r="W31" s="190"/>
      <c r="X31" s="190"/>
      <c r="Y31" s="190"/>
      <c r="Z31" s="190"/>
      <c r="AA31" s="191"/>
    </row>
    <row r="32" spans="1:27" ht="12.75" customHeight="1">
      <c r="A32" s="866"/>
      <c r="B32" s="135" t="s">
        <v>1351</v>
      </c>
      <c r="C32" s="136"/>
      <c r="D32" s="137"/>
      <c r="E32" s="106"/>
      <c r="F32" s="120">
        <v>0</v>
      </c>
      <c r="G32" s="494" t="s">
        <v>1222</v>
      </c>
      <c r="H32" s="495"/>
      <c r="I32" s="495"/>
      <c r="J32" s="495"/>
      <c r="K32" s="495"/>
      <c r="L32" s="495"/>
      <c r="M32" s="498"/>
      <c r="O32" s="866"/>
      <c r="P32" s="178" t="s">
        <v>1580</v>
      </c>
      <c r="Q32" s="179"/>
      <c r="R32" s="180"/>
      <c r="S32" s="126"/>
      <c r="T32" s="127">
        <v>0</v>
      </c>
      <c r="U32" s="547" t="s">
        <v>1306</v>
      </c>
      <c r="V32" s="548"/>
      <c r="W32" s="548"/>
      <c r="X32" s="548"/>
      <c r="Y32" s="548"/>
      <c r="Z32" s="548"/>
      <c r="AA32" s="607"/>
    </row>
    <row r="33" spans="1:27" ht="12.75" customHeight="1">
      <c r="A33" s="866"/>
      <c r="B33" s="135" t="s">
        <v>1352</v>
      </c>
      <c r="C33" s="136"/>
      <c r="D33" s="137"/>
      <c r="E33" s="92"/>
      <c r="F33" s="93">
        <v>0</v>
      </c>
      <c r="G33" s="494" t="s">
        <v>1214</v>
      </c>
      <c r="H33" s="495"/>
      <c r="I33" s="495"/>
      <c r="J33" s="495"/>
      <c r="K33" s="495"/>
      <c r="L33" s="495"/>
      <c r="M33" s="498"/>
      <c r="O33" s="867"/>
      <c r="P33" s="847" t="s">
        <v>1118</v>
      </c>
      <c r="Q33" s="848"/>
      <c r="R33" s="849"/>
      <c r="S33" s="181">
        <f>SUM(S29:S32)</f>
        <v>0</v>
      </c>
      <c r="T33" s="182">
        <f>SUM(T29:T32)</f>
        <v>0</v>
      </c>
      <c r="U33" s="446"/>
      <c r="V33" s="447"/>
      <c r="W33" s="447"/>
      <c r="X33" s="447"/>
      <c r="Y33" s="447"/>
      <c r="Z33" s="447"/>
      <c r="AA33" s="448"/>
    </row>
    <row r="34" spans="1:27" ht="12.75" customHeight="1">
      <c r="A34" s="866"/>
      <c r="B34" s="135" t="s">
        <v>1353</v>
      </c>
      <c r="C34" s="136"/>
      <c r="D34" s="137"/>
      <c r="E34" s="177"/>
      <c r="F34" s="122">
        <v>0</v>
      </c>
      <c r="G34" s="494" t="s">
        <v>1243</v>
      </c>
      <c r="H34" s="495"/>
      <c r="I34" s="495"/>
      <c r="J34" s="495"/>
      <c r="K34" s="495"/>
      <c r="L34" s="495"/>
      <c r="M34" s="498"/>
      <c r="O34" s="865" t="s">
        <v>1473</v>
      </c>
      <c r="P34" s="174" t="s">
        <v>1581</v>
      </c>
      <c r="Q34" s="175"/>
      <c r="R34" s="176"/>
      <c r="S34" s="177"/>
      <c r="T34" s="122">
        <v>0</v>
      </c>
      <c r="U34" s="489" t="s">
        <v>1272</v>
      </c>
      <c r="V34" s="490"/>
      <c r="W34" s="490"/>
      <c r="X34" s="490"/>
      <c r="Y34" s="490"/>
      <c r="Z34" s="490"/>
      <c r="AA34" s="491"/>
    </row>
    <row r="35" spans="1:27" ht="12.75" customHeight="1">
      <c r="A35" s="866"/>
      <c r="B35" s="135" t="s">
        <v>1354</v>
      </c>
      <c r="C35" s="136"/>
      <c r="D35" s="137"/>
      <c r="E35" s="92"/>
      <c r="F35" s="93">
        <v>0</v>
      </c>
      <c r="G35" s="494" t="s">
        <v>1245</v>
      </c>
      <c r="H35" s="495"/>
      <c r="I35" s="495"/>
      <c r="J35" s="495"/>
      <c r="K35" s="495"/>
      <c r="L35" s="495"/>
      <c r="M35" s="498"/>
      <c r="O35" s="866"/>
      <c r="P35" s="135" t="s">
        <v>1582</v>
      </c>
      <c r="Q35" s="136"/>
      <c r="R35" s="137"/>
      <c r="S35" s="92"/>
      <c r="T35" s="93">
        <v>0</v>
      </c>
      <c r="U35" s="494" t="s">
        <v>1274</v>
      </c>
      <c r="V35" s="495"/>
      <c r="W35" s="495"/>
      <c r="X35" s="495"/>
      <c r="Y35" s="495"/>
      <c r="Z35" s="495"/>
      <c r="AA35" s="498"/>
    </row>
    <row r="36" spans="1:27" ht="12.75" customHeight="1">
      <c r="A36" s="866"/>
      <c r="B36" s="192" t="s">
        <v>1355</v>
      </c>
      <c r="C36" s="193"/>
      <c r="D36" s="194"/>
      <c r="E36" s="92"/>
      <c r="F36" s="93">
        <v>0</v>
      </c>
      <c r="G36" s="547" t="s">
        <v>1247</v>
      </c>
      <c r="H36" s="548"/>
      <c r="I36" s="548"/>
      <c r="J36" s="548"/>
      <c r="K36" s="548"/>
      <c r="L36" s="548"/>
      <c r="M36" s="607"/>
      <c r="O36" s="866"/>
      <c r="P36" s="135" t="s">
        <v>1583</v>
      </c>
      <c r="Q36" s="136"/>
      <c r="R36" s="137"/>
      <c r="S36" s="92"/>
      <c r="T36" s="93">
        <v>0</v>
      </c>
      <c r="U36" s="494" t="s">
        <v>1276</v>
      </c>
      <c r="V36" s="495"/>
      <c r="W36" s="495"/>
      <c r="X36" s="495"/>
      <c r="Y36" s="495"/>
      <c r="Z36" s="495"/>
      <c r="AA36" s="498"/>
    </row>
    <row r="37" spans="1:27" ht="12.75" customHeight="1">
      <c r="A37" s="867"/>
      <c r="B37" s="847" t="s">
        <v>1118</v>
      </c>
      <c r="C37" s="848"/>
      <c r="D37" s="849"/>
      <c r="E37" s="96">
        <f>SUM(E31:E36)</f>
        <v>0</v>
      </c>
      <c r="F37" s="98">
        <f>SUM(F31:F36)</f>
        <v>0</v>
      </c>
      <c r="G37" s="446"/>
      <c r="H37" s="447"/>
      <c r="I37" s="447"/>
      <c r="J37" s="447"/>
      <c r="K37" s="447"/>
      <c r="L37" s="447"/>
      <c r="M37" s="448"/>
      <c r="O37" s="866"/>
      <c r="P37" s="135" t="s">
        <v>1584</v>
      </c>
      <c r="Q37" s="136"/>
      <c r="R37" s="137"/>
      <c r="S37" s="124"/>
      <c r="T37" s="125">
        <v>0</v>
      </c>
      <c r="U37" s="494" t="s">
        <v>1278</v>
      </c>
      <c r="V37" s="495"/>
      <c r="W37" s="495"/>
      <c r="X37" s="495"/>
      <c r="Y37" s="495"/>
      <c r="Z37" s="495"/>
      <c r="AA37" s="498"/>
    </row>
    <row r="38" spans="1:27" ht="12.75" customHeight="1">
      <c r="A38" s="865" t="s">
        <v>1469</v>
      </c>
      <c r="B38" s="135" t="s">
        <v>1349</v>
      </c>
      <c r="C38" s="136"/>
      <c r="D38" s="137"/>
      <c r="E38" s="92"/>
      <c r="F38" s="93">
        <v>0</v>
      </c>
      <c r="G38" s="489" t="s">
        <v>1267</v>
      </c>
      <c r="H38" s="490"/>
      <c r="I38" s="490"/>
      <c r="J38" s="490"/>
      <c r="K38" s="490"/>
      <c r="L38" s="490"/>
      <c r="M38" s="491"/>
      <c r="O38" s="866"/>
      <c r="P38" s="135" t="s">
        <v>1585</v>
      </c>
      <c r="Q38" s="136"/>
      <c r="R38" s="137"/>
      <c r="S38" s="124"/>
      <c r="T38" s="125">
        <v>0</v>
      </c>
      <c r="U38" s="547" t="s">
        <v>1302</v>
      </c>
      <c r="V38" s="548"/>
      <c r="W38" s="548"/>
      <c r="X38" s="548"/>
      <c r="Y38" s="548"/>
      <c r="Z38" s="548"/>
      <c r="AA38" s="607"/>
    </row>
    <row r="39" spans="1:27" ht="12.75" customHeight="1">
      <c r="A39" s="866"/>
      <c r="B39" s="135" t="s">
        <v>1356</v>
      </c>
      <c r="C39" s="136"/>
      <c r="D39" s="137"/>
      <c r="E39" s="92"/>
      <c r="F39" s="93">
        <v>0</v>
      </c>
      <c r="G39" s="494" t="s">
        <v>1269</v>
      </c>
      <c r="H39" s="495"/>
      <c r="I39" s="495"/>
      <c r="J39" s="495"/>
      <c r="K39" s="495"/>
      <c r="L39" s="495"/>
      <c r="M39" s="498"/>
      <c r="O39" s="867"/>
      <c r="P39" s="847" t="s">
        <v>1118</v>
      </c>
      <c r="Q39" s="848"/>
      <c r="R39" s="849"/>
      <c r="S39" s="96">
        <f>SUM(S34:S38)</f>
        <v>0</v>
      </c>
      <c r="T39" s="98">
        <f>SUM(T34:T38)</f>
        <v>0</v>
      </c>
      <c r="U39" s="446"/>
      <c r="V39" s="447"/>
      <c r="W39" s="447"/>
      <c r="X39" s="447"/>
      <c r="Y39" s="447"/>
      <c r="Z39" s="447"/>
      <c r="AA39" s="448"/>
    </row>
    <row r="40" spans="1:27" ht="12.75" customHeight="1">
      <c r="A40" s="866"/>
      <c r="B40" s="135" t="s">
        <v>1357</v>
      </c>
      <c r="C40" s="136"/>
      <c r="D40" s="137"/>
      <c r="E40" s="92"/>
      <c r="F40" s="93">
        <v>0</v>
      </c>
      <c r="G40" s="494" t="s">
        <v>1270</v>
      </c>
      <c r="H40" s="495"/>
      <c r="I40" s="495"/>
      <c r="J40" s="495"/>
      <c r="K40" s="495"/>
      <c r="L40" s="495"/>
      <c r="M40" s="498"/>
      <c r="O40" s="865" t="s">
        <v>1474</v>
      </c>
      <c r="P40" s="174" t="s">
        <v>1586</v>
      </c>
      <c r="Q40" s="175"/>
      <c r="R40" s="176"/>
      <c r="S40" s="195"/>
      <c r="T40" s="196">
        <v>0</v>
      </c>
      <c r="U40" s="489" t="s">
        <v>1253</v>
      </c>
      <c r="V40" s="490"/>
      <c r="W40" s="490"/>
      <c r="X40" s="490"/>
      <c r="Y40" s="490"/>
      <c r="Z40" s="490"/>
      <c r="AA40" s="491"/>
    </row>
    <row r="41" spans="1:27" ht="12.75" customHeight="1">
      <c r="A41" s="866"/>
      <c r="B41" s="135" t="s">
        <v>1358</v>
      </c>
      <c r="C41" s="136"/>
      <c r="D41" s="137"/>
      <c r="E41" s="92"/>
      <c r="F41" s="93">
        <v>0</v>
      </c>
      <c r="G41" s="494" t="s">
        <v>1192</v>
      </c>
      <c r="H41" s="495"/>
      <c r="I41" s="495"/>
      <c r="J41" s="495"/>
      <c r="K41" s="495"/>
      <c r="L41" s="495"/>
      <c r="M41" s="498"/>
      <c r="O41" s="866"/>
      <c r="P41" s="135" t="s">
        <v>1587</v>
      </c>
      <c r="Q41" s="136"/>
      <c r="R41" s="137"/>
      <c r="S41" s="126"/>
      <c r="T41" s="127">
        <v>0</v>
      </c>
      <c r="U41" s="494" t="s">
        <v>1254</v>
      </c>
      <c r="V41" s="495"/>
      <c r="W41" s="495"/>
      <c r="X41" s="495"/>
      <c r="Y41" s="495"/>
      <c r="Z41" s="495"/>
      <c r="AA41" s="498"/>
    </row>
    <row r="42" spans="1:27" ht="12.75" customHeight="1">
      <c r="A42" s="866"/>
      <c r="B42" s="135" t="s">
        <v>1359</v>
      </c>
      <c r="C42" s="136"/>
      <c r="D42" s="137"/>
      <c r="E42" s="92"/>
      <c r="F42" s="93">
        <v>0</v>
      </c>
      <c r="G42" s="494" t="s">
        <v>1194</v>
      </c>
      <c r="H42" s="495"/>
      <c r="I42" s="495"/>
      <c r="J42" s="495"/>
      <c r="K42" s="495"/>
      <c r="L42" s="495"/>
      <c r="M42" s="498"/>
      <c r="O42" s="866"/>
      <c r="P42" s="135" t="s">
        <v>1588</v>
      </c>
      <c r="Q42" s="136"/>
      <c r="R42" s="137"/>
      <c r="S42" s="146"/>
      <c r="T42" s="127">
        <v>0</v>
      </c>
      <c r="U42" s="547" t="s">
        <v>1208</v>
      </c>
      <c r="V42" s="548"/>
      <c r="W42" s="548"/>
      <c r="X42" s="548"/>
      <c r="Y42" s="548"/>
      <c r="Z42" s="548"/>
      <c r="AA42" s="607"/>
    </row>
    <row r="43" spans="1:27" ht="12.75" customHeight="1">
      <c r="A43" s="866"/>
      <c r="B43" s="135" t="s">
        <v>1360</v>
      </c>
      <c r="C43" s="136"/>
      <c r="D43" s="137"/>
      <c r="E43" s="92"/>
      <c r="F43" s="93">
        <v>0</v>
      </c>
      <c r="G43" s="494" t="s">
        <v>1196</v>
      </c>
      <c r="H43" s="495"/>
      <c r="I43" s="495"/>
      <c r="J43" s="495"/>
      <c r="K43" s="495"/>
      <c r="L43" s="495"/>
      <c r="M43" s="498"/>
      <c r="O43" s="867"/>
      <c r="P43" s="847" t="s">
        <v>1118</v>
      </c>
      <c r="Q43" s="848"/>
      <c r="R43" s="849"/>
      <c r="S43" s="96">
        <f>SUM(S40:S42)</f>
        <v>0</v>
      </c>
      <c r="T43" s="98">
        <f>SUM(T40:T42)</f>
        <v>0</v>
      </c>
      <c r="U43" s="446"/>
      <c r="V43" s="447"/>
      <c r="W43" s="447"/>
      <c r="X43" s="447"/>
      <c r="Y43" s="447"/>
      <c r="Z43" s="447"/>
      <c r="AA43" s="448"/>
    </row>
    <row r="44" spans="1:27" ht="12.75" customHeight="1">
      <c r="A44" s="866"/>
      <c r="B44" s="178" t="s">
        <v>1361</v>
      </c>
      <c r="C44" s="179"/>
      <c r="D44" s="180"/>
      <c r="E44" s="92"/>
      <c r="F44" s="93">
        <v>0</v>
      </c>
      <c r="G44" s="547" t="s">
        <v>1198</v>
      </c>
      <c r="H44" s="548"/>
      <c r="I44" s="548"/>
      <c r="J44" s="548"/>
      <c r="K44" s="548"/>
      <c r="L44" s="548"/>
      <c r="M44" s="607"/>
      <c r="O44" s="865" t="s">
        <v>1464</v>
      </c>
      <c r="P44" s="174" t="s">
        <v>1589</v>
      </c>
      <c r="Q44" s="175"/>
      <c r="R44" s="176"/>
      <c r="S44" s="121"/>
      <c r="T44" s="186">
        <v>0</v>
      </c>
      <c r="U44" s="197" t="s">
        <v>1458</v>
      </c>
      <c r="V44" s="198"/>
      <c r="W44" s="198"/>
      <c r="X44" s="198"/>
      <c r="Y44" s="198"/>
      <c r="Z44" s="198"/>
      <c r="AA44" s="199"/>
    </row>
    <row r="45" spans="1:27" ht="12.75" customHeight="1">
      <c r="A45" s="867"/>
      <c r="B45" s="847" t="s">
        <v>1118</v>
      </c>
      <c r="C45" s="848"/>
      <c r="D45" s="849"/>
      <c r="E45" s="96">
        <f>SUM(E38:E44)</f>
        <v>0</v>
      </c>
      <c r="F45" s="98">
        <f>SUM(F38:F44)</f>
        <v>0</v>
      </c>
      <c r="G45" s="446"/>
      <c r="H45" s="447"/>
      <c r="I45" s="447"/>
      <c r="J45" s="447"/>
      <c r="K45" s="447"/>
      <c r="L45" s="447"/>
      <c r="M45" s="448"/>
      <c r="O45" s="866"/>
      <c r="P45" s="135" t="s">
        <v>1590</v>
      </c>
      <c r="Q45" s="136"/>
      <c r="R45" s="137"/>
      <c r="S45" s="106"/>
      <c r="T45" s="120">
        <v>0</v>
      </c>
      <c r="U45" s="200" t="s">
        <v>1459</v>
      </c>
      <c r="V45" s="201"/>
      <c r="W45" s="201"/>
      <c r="X45" s="201"/>
      <c r="Y45" s="201"/>
      <c r="Z45" s="201"/>
      <c r="AA45" s="202"/>
    </row>
    <row r="46" spans="1:27" ht="12.75" customHeight="1">
      <c r="A46" s="67"/>
      <c r="B46" s="67"/>
      <c r="C46" s="67"/>
      <c r="D46" s="67"/>
      <c r="O46" s="866"/>
      <c r="P46" s="135" t="s">
        <v>1591</v>
      </c>
      <c r="Q46" s="136"/>
      <c r="R46" s="137"/>
      <c r="S46" s="203"/>
      <c r="T46" s="204">
        <v>0</v>
      </c>
      <c r="U46" s="200" t="s">
        <v>1460</v>
      </c>
      <c r="V46" s="201"/>
      <c r="W46" s="201"/>
      <c r="X46" s="201"/>
      <c r="Y46" s="201"/>
      <c r="Z46" s="201"/>
      <c r="AA46" s="202"/>
    </row>
    <row r="47" spans="1:27" ht="12.75" customHeight="1">
      <c r="A47" s="67"/>
      <c r="B47" s="67"/>
      <c r="C47" s="67"/>
      <c r="D47" s="67"/>
      <c r="O47" s="866"/>
      <c r="P47" s="135" t="s">
        <v>1592</v>
      </c>
      <c r="Q47" s="136"/>
      <c r="R47" s="137"/>
      <c r="S47" s="106"/>
      <c r="T47" s="120">
        <v>0</v>
      </c>
      <c r="U47" s="200" t="s">
        <v>1461</v>
      </c>
      <c r="V47" s="201"/>
      <c r="W47" s="201"/>
      <c r="X47" s="201"/>
      <c r="Y47" s="201"/>
      <c r="Z47" s="201"/>
      <c r="AA47" s="202"/>
    </row>
    <row r="48" spans="1:27" ht="12.75" customHeight="1">
      <c r="A48" s="67"/>
      <c r="B48" s="67"/>
      <c r="C48" s="67"/>
      <c r="D48" s="67"/>
      <c r="O48" s="866"/>
      <c r="P48" s="135" t="s">
        <v>1593</v>
      </c>
      <c r="Q48" s="136"/>
      <c r="R48" s="137"/>
      <c r="S48" s="121"/>
      <c r="T48" s="186">
        <v>0</v>
      </c>
      <c r="U48" s="200" t="s">
        <v>1462</v>
      </c>
      <c r="V48" s="201"/>
      <c r="W48" s="201"/>
      <c r="X48" s="201"/>
      <c r="Y48" s="201"/>
      <c r="Z48" s="201"/>
      <c r="AA48" s="202"/>
    </row>
    <row r="49" spans="1:27" ht="12.75" customHeight="1">
      <c r="A49" s="744" t="s">
        <v>1623</v>
      </c>
      <c r="B49" s="744"/>
      <c r="C49" s="744"/>
      <c r="D49" s="744"/>
      <c r="E49" s="744"/>
      <c r="F49" s="744"/>
      <c r="O49" s="866"/>
      <c r="P49" s="205" t="s">
        <v>1594</v>
      </c>
      <c r="Q49" s="206"/>
      <c r="R49" s="207"/>
      <c r="S49" s="203"/>
      <c r="T49" s="204">
        <v>0</v>
      </c>
      <c r="U49" s="208" t="s">
        <v>1463</v>
      </c>
      <c r="V49" s="209"/>
      <c r="W49" s="209"/>
      <c r="X49" s="209"/>
      <c r="Y49" s="209"/>
      <c r="Z49" s="209"/>
      <c r="AA49" s="210"/>
    </row>
    <row r="50" spans="1:27" ht="12.75" customHeight="1">
      <c r="A50" s="744"/>
      <c r="B50" s="744"/>
      <c r="C50" s="744"/>
      <c r="D50" s="744"/>
      <c r="E50" s="744"/>
      <c r="F50" s="744"/>
      <c r="G50" s="67"/>
      <c r="H50" s="67"/>
      <c r="I50" s="67"/>
      <c r="J50" s="67"/>
      <c r="K50" s="67"/>
      <c r="L50" s="67"/>
      <c r="M50" s="67"/>
      <c r="O50" s="867"/>
      <c r="P50" s="847" t="s">
        <v>1118</v>
      </c>
      <c r="Q50" s="848"/>
      <c r="R50" s="849"/>
      <c r="S50" s="96">
        <f>SUM(S44:S49)</f>
        <v>0</v>
      </c>
      <c r="T50" s="98">
        <f>SUM(T44:T49)</f>
        <v>0</v>
      </c>
      <c r="U50" s="446"/>
      <c r="V50" s="447"/>
      <c r="W50" s="447"/>
      <c r="X50" s="447"/>
      <c r="Y50" s="447"/>
      <c r="Z50" s="447"/>
      <c r="AA50" s="448"/>
    </row>
    <row r="51" spans="1:27" ht="12.75" customHeight="1">
      <c r="A51" s="744" t="s">
        <v>1624</v>
      </c>
      <c r="B51" s="744"/>
      <c r="C51" s="744"/>
      <c r="D51" s="744"/>
      <c r="E51" s="744"/>
      <c r="F51" s="744"/>
      <c r="T51" s="101"/>
      <c r="U51" s="101"/>
      <c r="V51" s="101"/>
      <c r="W51" s="101"/>
      <c r="X51" s="101"/>
      <c r="Y51" s="101"/>
      <c r="Z51" s="101"/>
      <c r="AA51" s="101"/>
    </row>
    <row r="52" spans="1:27" ht="12.75" customHeight="1">
      <c r="A52" s="744"/>
      <c r="B52" s="744"/>
      <c r="C52" s="744"/>
      <c r="D52" s="744"/>
      <c r="E52" s="744"/>
      <c r="F52" s="744"/>
      <c r="O52" s="639" t="s">
        <v>1221</v>
      </c>
      <c r="P52" s="568"/>
      <c r="Q52" s="568"/>
      <c r="R52" s="640"/>
      <c r="S52" s="132">
        <f>SUM(E13,E21,E30,E37,E45,S12,S21,S28,S33,S39,S43,S50)</f>
        <v>0</v>
      </c>
      <c r="T52" s="133">
        <f>SUM(F13,F21,F30,F37,F45,T12,T21,T28,T33,T39,T43,T50)</f>
        <v>0</v>
      </c>
      <c r="U52" s="101"/>
      <c r="V52" s="101"/>
      <c r="W52" s="101"/>
      <c r="X52" s="101"/>
      <c r="Y52" s="101"/>
      <c r="Z52" s="101"/>
      <c r="AA52" s="101"/>
    </row>
    <row r="53" spans="1:27" ht="12.75" customHeight="1"/>
    <row r="54" spans="1:27" ht="12.75" customHeight="1"/>
    <row r="55" spans="1:27" ht="12.75" customHeight="1"/>
    <row r="56" spans="1:27" ht="12.75" customHeight="1"/>
    <row r="57" spans="1:27" ht="12.75" customHeight="1">
      <c r="J57" s="67"/>
      <c r="M57" s="67" t="s">
        <v>28</v>
      </c>
    </row>
    <row r="58" spans="1:27" ht="12.75" customHeight="1"/>
    <row r="59" spans="1:27" ht="12.75" customHeight="1"/>
    <row r="60" spans="1:27" ht="12.75" customHeight="1"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</row>
    <row r="61" spans="1:27" ht="12.75" customHeight="1"/>
    <row r="62" spans="1:27" ht="12.75" customHeight="1"/>
    <row r="63" spans="1:27" ht="12.75" customHeight="1"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</row>
    <row r="64" spans="1:27" ht="12.75" customHeight="1"/>
    <row r="65" spans="28:29" ht="12.75" customHeight="1"/>
    <row r="66" spans="28:29" ht="12.75" customHeight="1">
      <c r="AB66" s="67"/>
      <c r="AC66" s="67"/>
    </row>
    <row r="67" spans="28:29" ht="12.75" customHeight="1"/>
    <row r="68" spans="28:29" ht="12.75" customHeight="1"/>
    <row r="69" spans="28:29" ht="12.75" customHeight="1"/>
    <row r="70" spans="28:29" ht="12.75" customHeight="1"/>
    <row r="71" spans="28:29" ht="12.75" customHeight="1"/>
    <row r="72" spans="28:29" ht="12.75" customHeight="1"/>
    <row r="73" spans="28:29" ht="12.75" customHeight="1"/>
    <row r="74" spans="28:29" ht="12.75" customHeight="1"/>
    <row r="75" spans="28:29" ht="12.75" customHeight="1"/>
    <row r="76" spans="28:29" ht="12.75" customHeight="1"/>
    <row r="77" spans="28:29" ht="12.75" customHeight="1"/>
    <row r="78" spans="28:29" ht="12.75" customHeight="1"/>
    <row r="79" spans="28:29" ht="12.75" customHeight="1"/>
    <row r="80" spans="28:29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</sheetData>
  <mergeCells count="118">
    <mergeCell ref="A49:F50"/>
    <mergeCell ref="A51:F52"/>
    <mergeCell ref="O52:R52"/>
    <mergeCell ref="A6:A13"/>
    <mergeCell ref="A14:A21"/>
    <mergeCell ref="A22:A30"/>
    <mergeCell ref="A31:A37"/>
    <mergeCell ref="A38:A45"/>
    <mergeCell ref="O6:O12"/>
    <mergeCell ref="O13:O21"/>
    <mergeCell ref="O22:O28"/>
    <mergeCell ref="O29:O33"/>
    <mergeCell ref="O34:O39"/>
    <mergeCell ref="O40:O43"/>
    <mergeCell ref="B45:D45"/>
    <mergeCell ref="G6:M6"/>
    <mergeCell ref="G10:M10"/>
    <mergeCell ref="G11:M11"/>
    <mergeCell ref="G14:M14"/>
    <mergeCell ref="O44:O50"/>
    <mergeCell ref="P39:R39"/>
    <mergeCell ref="P43:R43"/>
    <mergeCell ref="B13:D13"/>
    <mergeCell ref="B21:D21"/>
    <mergeCell ref="B30:D30"/>
    <mergeCell ref="B37:D37"/>
    <mergeCell ref="P12:R12"/>
    <mergeCell ref="P21:R21"/>
    <mergeCell ref="P28:R28"/>
    <mergeCell ref="P33:R33"/>
    <mergeCell ref="U2:AA2"/>
    <mergeCell ref="U3:Z3"/>
    <mergeCell ref="G17:M17"/>
    <mergeCell ref="G34:M34"/>
    <mergeCell ref="G35:M35"/>
    <mergeCell ref="G36:M36"/>
    <mergeCell ref="G37:M37"/>
    <mergeCell ref="G28:M28"/>
    <mergeCell ref="G29:M29"/>
    <mergeCell ref="G30:M30"/>
    <mergeCell ref="G31:M31"/>
    <mergeCell ref="G32:M32"/>
    <mergeCell ref="U22:AA22"/>
    <mergeCell ref="U23:AA23"/>
    <mergeCell ref="Y4:Z4"/>
    <mergeCell ref="D3:S3"/>
    <mergeCell ref="U20:AA20"/>
    <mergeCell ref="U21:AA21"/>
    <mergeCell ref="P50:R50"/>
    <mergeCell ref="G12:M12"/>
    <mergeCell ref="G13:M13"/>
    <mergeCell ref="G7:M7"/>
    <mergeCell ref="G8:M8"/>
    <mergeCell ref="G9:M9"/>
    <mergeCell ref="A3:C3"/>
    <mergeCell ref="A2:C2"/>
    <mergeCell ref="P2:Q2"/>
    <mergeCell ref="D2:E2"/>
    <mergeCell ref="F2:G2"/>
    <mergeCell ref="K2:M2"/>
    <mergeCell ref="G23:M23"/>
    <mergeCell ref="G24:M24"/>
    <mergeCell ref="G25:M25"/>
    <mergeCell ref="G26:M26"/>
    <mergeCell ref="G27:M27"/>
    <mergeCell ref="G18:M18"/>
    <mergeCell ref="G19:M19"/>
    <mergeCell ref="G20:M20"/>
    <mergeCell ref="G21:M21"/>
    <mergeCell ref="G22:M22"/>
    <mergeCell ref="G15:M15"/>
    <mergeCell ref="G16:M16"/>
    <mergeCell ref="G43:M43"/>
    <mergeCell ref="G45:M45"/>
    <mergeCell ref="G44:M44"/>
    <mergeCell ref="U6:AA6"/>
    <mergeCell ref="U7:AA7"/>
    <mergeCell ref="U8:AA8"/>
    <mergeCell ref="U9:AA9"/>
    <mergeCell ref="U10:AA10"/>
    <mergeCell ref="U11:AA11"/>
    <mergeCell ref="U12:AA12"/>
    <mergeCell ref="U13:AA13"/>
    <mergeCell ref="U14:AA14"/>
    <mergeCell ref="U15:AA15"/>
    <mergeCell ref="U16:AA16"/>
    <mergeCell ref="U17:AA17"/>
    <mergeCell ref="U18:AA18"/>
    <mergeCell ref="G38:M38"/>
    <mergeCell ref="G39:M39"/>
    <mergeCell ref="G40:M40"/>
    <mergeCell ref="G41:M41"/>
    <mergeCell ref="G42:M42"/>
    <mergeCell ref="G33:M33"/>
    <mergeCell ref="D1:W1"/>
    <mergeCell ref="X1:AA1"/>
    <mergeCell ref="A1:C1"/>
    <mergeCell ref="U40:AA40"/>
    <mergeCell ref="U41:AA41"/>
    <mergeCell ref="U42:AA42"/>
    <mergeCell ref="U43:AA43"/>
    <mergeCell ref="U50:AA50"/>
    <mergeCell ref="U35:AA35"/>
    <mergeCell ref="U36:AA36"/>
    <mergeCell ref="U37:AA37"/>
    <mergeCell ref="U38:AA38"/>
    <mergeCell ref="U39:AA39"/>
    <mergeCell ref="U29:AA29"/>
    <mergeCell ref="U30:AA30"/>
    <mergeCell ref="U32:AA32"/>
    <mergeCell ref="U33:AA33"/>
    <mergeCell ref="U34:AA34"/>
    <mergeCell ref="U24:AA24"/>
    <mergeCell ref="U25:AA25"/>
    <mergeCell ref="U26:AA26"/>
    <mergeCell ref="U27:AA27"/>
    <mergeCell ref="U28:AA28"/>
    <mergeCell ref="U19:AA19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AC92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877" t="s">
        <v>1102</v>
      </c>
      <c r="B1" s="878"/>
      <c r="C1" s="878"/>
      <c r="D1" s="846" t="s">
        <v>1103</v>
      </c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  <c r="R1" s="846"/>
      <c r="S1" s="846"/>
      <c r="T1" s="846"/>
      <c r="U1" s="846"/>
      <c r="V1" s="846"/>
      <c r="W1" s="846"/>
      <c r="X1" s="650" t="str">
        <f>集計表!AB1</f>
        <v>2025/12</v>
      </c>
      <c r="Y1" s="650"/>
      <c r="Z1" s="650"/>
      <c r="AA1" s="651"/>
    </row>
    <row r="2" spans="1:27" ht="18.75" customHeight="1">
      <c r="A2" s="560" t="s">
        <v>48</v>
      </c>
      <c r="B2" s="578"/>
      <c r="C2" s="561"/>
      <c r="D2" s="585">
        <v>2024</v>
      </c>
      <c r="E2" s="585"/>
      <c r="F2" s="855">
        <f>集計表!F2</f>
        <v>45994</v>
      </c>
      <c r="G2" s="855"/>
      <c r="H2" s="148" t="s">
        <v>1097</v>
      </c>
      <c r="I2" s="148"/>
      <c r="J2" s="42" t="s">
        <v>1307</v>
      </c>
      <c r="K2" s="649">
        <f>集計表!L2</f>
        <v>45996</v>
      </c>
      <c r="L2" s="677"/>
      <c r="M2" s="677"/>
      <c r="N2" s="43" t="s">
        <v>49</v>
      </c>
      <c r="O2" s="44" t="s">
        <v>1308</v>
      </c>
      <c r="P2" s="657">
        <f>集計表!R2</f>
        <v>45997</v>
      </c>
      <c r="Q2" s="657"/>
      <c r="R2" s="45" t="s">
        <v>1309</v>
      </c>
      <c r="S2" s="118" t="s">
        <v>1310</v>
      </c>
      <c r="T2" s="84" t="s">
        <v>1311</v>
      </c>
      <c r="U2" s="558">
        <f>申込書!C9</f>
        <v>0</v>
      </c>
      <c r="V2" s="558"/>
      <c r="W2" s="558"/>
      <c r="X2" s="558"/>
      <c r="Y2" s="558"/>
      <c r="Z2" s="558"/>
      <c r="AA2" s="559"/>
    </row>
    <row r="3" spans="1:27" ht="18.75" customHeight="1">
      <c r="A3" s="579" t="s">
        <v>46</v>
      </c>
      <c r="B3" s="580"/>
      <c r="C3" s="581"/>
      <c r="D3" s="653">
        <f>集計表!D3</f>
        <v>0</v>
      </c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654"/>
      <c r="Q3" s="654"/>
      <c r="R3" s="654"/>
      <c r="S3" s="654"/>
      <c r="T3" s="84" t="s">
        <v>51</v>
      </c>
      <c r="U3" s="646">
        <f>集計表!N33</f>
        <v>0</v>
      </c>
      <c r="V3" s="646"/>
      <c r="W3" s="646"/>
      <c r="X3" s="646"/>
      <c r="Y3" s="646"/>
      <c r="Z3" s="646"/>
      <c r="AA3" s="48" t="s">
        <v>52</v>
      </c>
    </row>
    <row r="4" spans="1:27" ht="15" customHeight="1">
      <c r="A4" s="47" t="s">
        <v>1322</v>
      </c>
      <c r="U4" s="451" t="s">
        <v>6</v>
      </c>
      <c r="V4" s="451"/>
      <c r="W4" s="451"/>
      <c r="X4" s="85" t="s">
        <v>1312</v>
      </c>
      <c r="Y4" s="684">
        <f>T32</f>
        <v>0</v>
      </c>
      <c r="Z4" s="451"/>
      <c r="AA4" s="47" t="s">
        <v>1313</v>
      </c>
    </row>
    <row r="5" spans="1:27" ht="12.75" customHeight="1">
      <c r="A5" s="86"/>
      <c r="B5" s="644" t="s">
        <v>1314</v>
      </c>
      <c r="C5" s="642"/>
      <c r="D5" s="642"/>
      <c r="E5" s="119" t="s">
        <v>7</v>
      </c>
      <c r="F5" s="88" t="s">
        <v>8</v>
      </c>
      <c r="G5" s="642" t="s">
        <v>1315</v>
      </c>
      <c r="H5" s="642"/>
      <c r="I5" s="642"/>
      <c r="J5" s="642"/>
      <c r="K5" s="642"/>
      <c r="L5" s="642"/>
      <c r="M5" s="643"/>
      <c r="O5" s="89"/>
      <c r="P5" s="644" t="s">
        <v>1316</v>
      </c>
      <c r="Q5" s="642"/>
      <c r="R5" s="642"/>
      <c r="S5" s="119" t="s">
        <v>7</v>
      </c>
      <c r="T5" s="88" t="s">
        <v>8</v>
      </c>
      <c r="U5" s="642" t="s">
        <v>1315</v>
      </c>
      <c r="V5" s="642"/>
      <c r="W5" s="642"/>
      <c r="X5" s="642"/>
      <c r="Y5" s="642"/>
      <c r="Z5" s="642"/>
      <c r="AA5" s="643"/>
    </row>
    <row r="6" spans="1:27" ht="12.75" customHeight="1">
      <c r="A6" s="865" t="s">
        <v>1494</v>
      </c>
      <c r="B6" s="699" t="s">
        <v>1368</v>
      </c>
      <c r="C6" s="700"/>
      <c r="D6" s="701"/>
      <c r="E6" s="92"/>
      <c r="F6" s="93"/>
      <c r="G6" s="618" t="s">
        <v>1185</v>
      </c>
      <c r="H6" s="619"/>
      <c r="I6" s="619"/>
      <c r="J6" s="619"/>
      <c r="K6" s="619"/>
      <c r="L6" s="619"/>
      <c r="M6" s="620"/>
      <c r="O6" s="611" t="s">
        <v>1500</v>
      </c>
      <c r="P6" s="874" t="s">
        <v>1402</v>
      </c>
      <c r="Q6" s="875"/>
      <c r="R6" s="876"/>
      <c r="S6" s="92"/>
      <c r="T6" s="93"/>
      <c r="U6" s="618" t="s">
        <v>1106</v>
      </c>
      <c r="V6" s="619"/>
      <c r="W6" s="619"/>
      <c r="X6" s="619"/>
      <c r="Y6" s="619"/>
      <c r="Z6" s="619"/>
      <c r="AA6" s="620"/>
    </row>
    <row r="7" spans="1:27" ht="12.75" customHeight="1">
      <c r="A7" s="866"/>
      <c r="B7" s="681" t="s">
        <v>1369</v>
      </c>
      <c r="C7" s="682"/>
      <c r="D7" s="683"/>
      <c r="E7" s="92"/>
      <c r="F7" s="93"/>
      <c r="G7" s="618" t="s">
        <v>1186</v>
      </c>
      <c r="H7" s="619"/>
      <c r="I7" s="619"/>
      <c r="J7" s="619"/>
      <c r="K7" s="619"/>
      <c r="L7" s="619"/>
      <c r="M7" s="620"/>
      <c r="O7" s="612"/>
      <c r="P7" s="874" t="s">
        <v>1403</v>
      </c>
      <c r="Q7" s="875"/>
      <c r="R7" s="876"/>
      <c r="S7" s="92"/>
      <c r="T7" s="93"/>
      <c r="U7" s="618" t="s">
        <v>1108</v>
      </c>
      <c r="V7" s="619"/>
      <c r="W7" s="619"/>
      <c r="X7" s="619"/>
      <c r="Y7" s="619"/>
      <c r="Z7" s="619"/>
      <c r="AA7" s="620"/>
    </row>
    <row r="8" spans="1:27" ht="12.75" customHeight="1">
      <c r="A8" s="866"/>
      <c r="B8" s="681" t="s">
        <v>1370</v>
      </c>
      <c r="C8" s="682"/>
      <c r="D8" s="683"/>
      <c r="E8" s="146"/>
      <c r="F8" s="147"/>
      <c r="G8" s="600" t="s">
        <v>1187</v>
      </c>
      <c r="H8" s="600"/>
      <c r="I8" s="600"/>
      <c r="J8" s="600"/>
      <c r="K8" s="600"/>
      <c r="L8" s="600"/>
      <c r="M8" s="601"/>
      <c r="O8" s="612"/>
      <c r="P8" s="874" t="s">
        <v>1537</v>
      </c>
      <c r="Q8" s="875"/>
      <c r="R8" s="876"/>
      <c r="S8" s="92"/>
      <c r="T8" s="93"/>
      <c r="U8" s="618" t="s">
        <v>1110</v>
      </c>
      <c r="V8" s="619"/>
      <c r="W8" s="619"/>
      <c r="X8" s="619"/>
      <c r="Y8" s="619"/>
      <c r="Z8" s="619"/>
      <c r="AA8" s="620"/>
    </row>
    <row r="9" spans="1:27" ht="12.75" customHeight="1">
      <c r="A9" s="866"/>
      <c r="B9" s="681" t="s">
        <v>1371</v>
      </c>
      <c r="C9" s="682"/>
      <c r="D9" s="683"/>
      <c r="E9" s="126"/>
      <c r="F9" s="127"/>
      <c r="G9" s="600" t="s">
        <v>1176</v>
      </c>
      <c r="H9" s="600"/>
      <c r="I9" s="600"/>
      <c r="J9" s="600"/>
      <c r="K9" s="600"/>
      <c r="L9" s="600"/>
      <c r="M9" s="601"/>
      <c r="O9" s="612"/>
      <c r="P9" s="681" t="s">
        <v>1480</v>
      </c>
      <c r="Q9" s="682"/>
      <c r="R9" s="683"/>
      <c r="S9" s="92"/>
      <c r="T9" s="93"/>
      <c r="U9" s="618" t="s">
        <v>1112</v>
      </c>
      <c r="V9" s="619"/>
      <c r="W9" s="619"/>
      <c r="X9" s="619"/>
      <c r="Y9" s="619"/>
      <c r="Z9" s="619"/>
      <c r="AA9" s="620"/>
    </row>
    <row r="10" spans="1:27" ht="12.75" customHeight="1">
      <c r="A10" s="866"/>
      <c r="B10" s="681" t="s">
        <v>1372</v>
      </c>
      <c r="C10" s="682"/>
      <c r="D10" s="683"/>
      <c r="E10" s="92"/>
      <c r="F10" s="93"/>
      <c r="G10" s="618" t="s">
        <v>1178</v>
      </c>
      <c r="H10" s="619"/>
      <c r="I10" s="619"/>
      <c r="J10" s="619"/>
      <c r="K10" s="619"/>
      <c r="L10" s="619"/>
      <c r="M10" s="620"/>
      <c r="O10" s="612"/>
      <c r="P10" s="681" t="s">
        <v>1481</v>
      </c>
      <c r="Q10" s="682"/>
      <c r="R10" s="683"/>
      <c r="S10" s="92"/>
      <c r="T10" s="93"/>
      <c r="U10" s="618" t="s">
        <v>1114</v>
      </c>
      <c r="V10" s="619"/>
      <c r="W10" s="619"/>
      <c r="X10" s="619"/>
      <c r="Y10" s="619"/>
      <c r="Z10" s="619"/>
      <c r="AA10" s="620"/>
    </row>
    <row r="11" spans="1:27" ht="12.75" customHeight="1">
      <c r="A11" s="866"/>
      <c r="B11" s="681" t="s">
        <v>1373</v>
      </c>
      <c r="C11" s="682"/>
      <c r="D11" s="683"/>
      <c r="E11" s="177"/>
      <c r="F11" s="122"/>
      <c r="G11" s="665" t="s">
        <v>1179</v>
      </c>
      <c r="H11" s="666"/>
      <c r="I11" s="666"/>
      <c r="J11" s="666"/>
      <c r="K11" s="666"/>
      <c r="L11" s="666"/>
      <c r="M11" s="667"/>
      <c r="O11" s="612"/>
      <c r="P11" s="681" t="s">
        <v>1482</v>
      </c>
      <c r="Q11" s="682"/>
      <c r="R11" s="683"/>
      <c r="S11" s="124"/>
      <c r="T11" s="125"/>
      <c r="U11" s="714" t="s">
        <v>1116</v>
      </c>
      <c r="V11" s="715"/>
      <c r="W11" s="715"/>
      <c r="X11" s="715"/>
      <c r="Y11" s="715"/>
      <c r="Z11" s="715"/>
      <c r="AA11" s="716"/>
    </row>
    <row r="12" spans="1:27" ht="12.75" customHeight="1">
      <c r="A12" s="866"/>
      <c r="B12" s="734" t="s">
        <v>1374</v>
      </c>
      <c r="C12" s="735"/>
      <c r="D12" s="736"/>
      <c r="E12" s="92"/>
      <c r="F12" s="93"/>
      <c r="G12" s="618" t="s">
        <v>1180</v>
      </c>
      <c r="H12" s="619"/>
      <c r="I12" s="619"/>
      <c r="J12" s="619"/>
      <c r="K12" s="619"/>
      <c r="L12" s="619"/>
      <c r="M12" s="620"/>
      <c r="O12" s="613"/>
      <c r="P12" s="847" t="s">
        <v>1118</v>
      </c>
      <c r="Q12" s="848"/>
      <c r="R12" s="849"/>
      <c r="S12" s="96">
        <f>SUM(S6:S11)</f>
        <v>0</v>
      </c>
      <c r="T12" s="98">
        <f>SUM(T6:T11)</f>
        <v>0</v>
      </c>
      <c r="U12" s="624"/>
      <c r="V12" s="625"/>
      <c r="W12" s="625"/>
      <c r="X12" s="625"/>
      <c r="Y12" s="625"/>
      <c r="Z12" s="625"/>
      <c r="AA12" s="626"/>
    </row>
    <row r="13" spans="1:27" ht="12.75" customHeight="1">
      <c r="A13" s="867"/>
      <c r="B13" s="847" t="s">
        <v>1118</v>
      </c>
      <c r="C13" s="848"/>
      <c r="D13" s="849"/>
      <c r="E13" s="211">
        <f>SUM(E6:E12)</f>
        <v>0</v>
      </c>
      <c r="F13" s="212">
        <f>SUM(F6:F12)</f>
        <v>0</v>
      </c>
      <c r="G13" s="624"/>
      <c r="H13" s="625"/>
      <c r="I13" s="625"/>
      <c r="J13" s="625"/>
      <c r="K13" s="625"/>
      <c r="L13" s="625"/>
      <c r="M13" s="626"/>
      <c r="O13" s="865" t="s">
        <v>1502</v>
      </c>
      <c r="P13" s="874" t="s">
        <v>1483</v>
      </c>
      <c r="Q13" s="875"/>
      <c r="R13" s="876"/>
      <c r="S13" s="90"/>
      <c r="T13" s="91"/>
      <c r="U13" s="621" t="s">
        <v>1104</v>
      </c>
      <c r="V13" s="622"/>
      <c r="W13" s="622"/>
      <c r="X13" s="622"/>
      <c r="Y13" s="622"/>
      <c r="Z13" s="622"/>
      <c r="AA13" s="623"/>
    </row>
    <row r="14" spans="1:27" ht="12.75" customHeight="1">
      <c r="A14" s="611" t="s">
        <v>1495</v>
      </c>
      <c r="B14" s="699" t="s">
        <v>1375</v>
      </c>
      <c r="C14" s="700"/>
      <c r="D14" s="701"/>
      <c r="E14" s="92"/>
      <c r="F14" s="93"/>
      <c r="G14" s="618" t="s">
        <v>1163</v>
      </c>
      <c r="H14" s="619"/>
      <c r="I14" s="619"/>
      <c r="J14" s="619"/>
      <c r="K14" s="619"/>
      <c r="L14" s="619"/>
      <c r="M14" s="620"/>
      <c r="O14" s="866"/>
      <c r="P14" s="874" t="s">
        <v>1484</v>
      </c>
      <c r="Q14" s="875"/>
      <c r="R14" s="876"/>
      <c r="S14" s="121"/>
      <c r="T14" s="122"/>
      <c r="U14" s="665" t="s">
        <v>1296</v>
      </c>
      <c r="V14" s="666"/>
      <c r="W14" s="666"/>
      <c r="X14" s="666"/>
      <c r="Y14" s="666"/>
      <c r="Z14" s="666"/>
      <c r="AA14" s="667"/>
    </row>
    <row r="15" spans="1:27" ht="12.75" customHeight="1">
      <c r="A15" s="612"/>
      <c r="B15" s="681" t="s">
        <v>1376</v>
      </c>
      <c r="C15" s="682"/>
      <c r="D15" s="683"/>
      <c r="E15" s="92"/>
      <c r="F15" s="93"/>
      <c r="G15" s="618" t="s">
        <v>1165</v>
      </c>
      <c r="H15" s="619"/>
      <c r="I15" s="619"/>
      <c r="J15" s="619"/>
      <c r="K15" s="619"/>
      <c r="L15" s="619"/>
      <c r="M15" s="620"/>
      <c r="O15" s="866"/>
      <c r="P15" s="874" t="s">
        <v>1485</v>
      </c>
      <c r="Q15" s="875"/>
      <c r="R15" s="876"/>
      <c r="S15" s="106"/>
      <c r="T15" s="93"/>
      <c r="U15" s="665" t="s">
        <v>1297</v>
      </c>
      <c r="V15" s="666"/>
      <c r="W15" s="666"/>
      <c r="X15" s="666"/>
      <c r="Y15" s="666"/>
      <c r="Z15" s="666"/>
      <c r="AA15" s="667"/>
    </row>
    <row r="16" spans="1:27" ht="12.75" customHeight="1">
      <c r="A16" s="612"/>
      <c r="B16" s="681" t="s">
        <v>1377</v>
      </c>
      <c r="C16" s="682"/>
      <c r="D16" s="683"/>
      <c r="E16" s="92"/>
      <c r="F16" s="93"/>
      <c r="G16" s="618" t="s">
        <v>1167</v>
      </c>
      <c r="H16" s="619"/>
      <c r="I16" s="619"/>
      <c r="J16" s="619"/>
      <c r="K16" s="619"/>
      <c r="L16" s="619"/>
      <c r="M16" s="620"/>
      <c r="O16" s="866"/>
      <c r="P16" s="681" t="s">
        <v>1486</v>
      </c>
      <c r="Q16" s="682"/>
      <c r="R16" s="683"/>
      <c r="S16" s="106"/>
      <c r="T16" s="93"/>
      <c r="U16" s="618" t="s">
        <v>1298</v>
      </c>
      <c r="V16" s="619"/>
      <c r="W16" s="619"/>
      <c r="X16" s="619"/>
      <c r="Y16" s="619"/>
      <c r="Z16" s="619"/>
      <c r="AA16" s="620"/>
    </row>
    <row r="17" spans="1:27" ht="12.75" customHeight="1">
      <c r="A17" s="612"/>
      <c r="B17" s="681" t="s">
        <v>1378</v>
      </c>
      <c r="C17" s="682"/>
      <c r="D17" s="683"/>
      <c r="E17" s="92"/>
      <c r="F17" s="93"/>
      <c r="G17" s="618" t="s">
        <v>1169</v>
      </c>
      <c r="H17" s="619"/>
      <c r="I17" s="619"/>
      <c r="J17" s="619"/>
      <c r="K17" s="619"/>
      <c r="L17" s="619"/>
      <c r="M17" s="620"/>
      <c r="O17" s="867"/>
      <c r="P17" s="847" t="s">
        <v>1118</v>
      </c>
      <c r="Q17" s="848"/>
      <c r="R17" s="849"/>
      <c r="S17" s="107">
        <f>SUM(S13:S16)</f>
        <v>0</v>
      </c>
      <c r="T17" s="98">
        <f>SUM(T13:T16)</f>
        <v>0</v>
      </c>
      <c r="U17" s="624"/>
      <c r="V17" s="625"/>
      <c r="W17" s="625"/>
      <c r="X17" s="625"/>
      <c r="Y17" s="625"/>
      <c r="Z17" s="625"/>
      <c r="AA17" s="626"/>
    </row>
    <row r="18" spans="1:27" ht="12.75" customHeight="1">
      <c r="A18" s="612"/>
      <c r="B18" s="681" t="s">
        <v>1379</v>
      </c>
      <c r="C18" s="682"/>
      <c r="D18" s="683"/>
      <c r="E18" s="92"/>
      <c r="F18" s="93"/>
      <c r="G18" s="618" t="s">
        <v>1182</v>
      </c>
      <c r="H18" s="619"/>
      <c r="I18" s="619"/>
      <c r="J18" s="619"/>
      <c r="K18" s="619"/>
      <c r="L18" s="619"/>
      <c r="M18" s="620"/>
      <c r="O18" s="611" t="s">
        <v>1501</v>
      </c>
      <c r="P18" s="874" t="s">
        <v>1487</v>
      </c>
      <c r="Q18" s="875"/>
      <c r="R18" s="876"/>
      <c r="S18" s="106"/>
      <c r="T18" s="93"/>
      <c r="U18" s="618" t="s">
        <v>1289</v>
      </c>
      <c r="V18" s="619"/>
      <c r="W18" s="619"/>
      <c r="X18" s="619"/>
      <c r="Y18" s="619"/>
      <c r="Z18" s="619"/>
      <c r="AA18" s="620"/>
    </row>
    <row r="19" spans="1:27" ht="12.75" customHeight="1">
      <c r="A19" s="612"/>
      <c r="B19" s="681" t="s">
        <v>1380</v>
      </c>
      <c r="C19" s="682"/>
      <c r="D19" s="683"/>
      <c r="E19" s="92"/>
      <c r="F19" s="93"/>
      <c r="G19" s="618" t="s">
        <v>1183</v>
      </c>
      <c r="H19" s="619"/>
      <c r="I19" s="619"/>
      <c r="J19" s="619"/>
      <c r="K19" s="619"/>
      <c r="L19" s="619"/>
      <c r="M19" s="620"/>
      <c r="O19" s="612"/>
      <c r="P19" s="874" t="s">
        <v>1488</v>
      </c>
      <c r="Q19" s="875"/>
      <c r="R19" s="876"/>
      <c r="S19" s="106"/>
      <c r="T19" s="120"/>
      <c r="U19" s="618" t="s">
        <v>1290</v>
      </c>
      <c r="V19" s="619"/>
      <c r="W19" s="619"/>
      <c r="X19" s="619"/>
      <c r="Y19" s="619"/>
      <c r="Z19" s="619"/>
      <c r="AA19" s="620"/>
    </row>
    <row r="20" spans="1:27" ht="12.75" customHeight="1">
      <c r="A20" s="612"/>
      <c r="B20" s="681" t="s">
        <v>1381</v>
      </c>
      <c r="C20" s="682"/>
      <c r="D20" s="683"/>
      <c r="E20" s="92"/>
      <c r="F20" s="93"/>
      <c r="G20" s="618" t="s">
        <v>1184</v>
      </c>
      <c r="H20" s="619"/>
      <c r="I20" s="619"/>
      <c r="J20" s="619"/>
      <c r="K20" s="619"/>
      <c r="L20" s="619"/>
      <c r="M20" s="620"/>
      <c r="O20" s="612"/>
      <c r="P20" s="874" t="s">
        <v>1489</v>
      </c>
      <c r="Q20" s="875"/>
      <c r="R20" s="876"/>
      <c r="S20" s="106"/>
      <c r="T20" s="120"/>
      <c r="U20" s="618" t="s">
        <v>1291</v>
      </c>
      <c r="V20" s="619"/>
      <c r="W20" s="619"/>
      <c r="X20" s="619"/>
      <c r="Y20" s="619"/>
      <c r="Z20" s="619"/>
      <c r="AA20" s="620"/>
    </row>
    <row r="21" spans="1:27" ht="12.75" customHeight="1">
      <c r="A21" s="613"/>
      <c r="B21" s="847" t="s">
        <v>1118</v>
      </c>
      <c r="C21" s="848"/>
      <c r="D21" s="849"/>
      <c r="E21" s="107">
        <f>SUM(E14:E20)</f>
        <v>0</v>
      </c>
      <c r="F21" s="98">
        <f>SUM(F14:F20)</f>
        <v>0</v>
      </c>
      <c r="G21" s="624"/>
      <c r="H21" s="625"/>
      <c r="I21" s="625"/>
      <c r="J21" s="625"/>
      <c r="K21" s="625"/>
      <c r="L21" s="625"/>
      <c r="M21" s="626"/>
      <c r="O21" s="612"/>
      <c r="P21" s="874" t="s">
        <v>1490</v>
      </c>
      <c r="Q21" s="875"/>
      <c r="R21" s="876"/>
      <c r="S21" s="106"/>
      <c r="T21" s="120"/>
      <c r="U21" s="618" t="s">
        <v>1292</v>
      </c>
      <c r="V21" s="619"/>
      <c r="W21" s="619"/>
      <c r="X21" s="619"/>
      <c r="Y21" s="619"/>
      <c r="Z21" s="619"/>
      <c r="AA21" s="620"/>
    </row>
    <row r="22" spans="1:27" ht="12.75" customHeight="1">
      <c r="A22" s="865" t="s">
        <v>1496</v>
      </c>
      <c r="B22" s="699" t="s">
        <v>1382</v>
      </c>
      <c r="C22" s="700"/>
      <c r="D22" s="701"/>
      <c r="E22" s="92"/>
      <c r="F22" s="93"/>
      <c r="G22" s="618" t="s">
        <v>1171</v>
      </c>
      <c r="H22" s="619"/>
      <c r="I22" s="619"/>
      <c r="J22" s="619"/>
      <c r="K22" s="619"/>
      <c r="L22" s="619"/>
      <c r="M22" s="620"/>
      <c r="O22" s="612"/>
      <c r="P22" s="874" t="s">
        <v>1491</v>
      </c>
      <c r="Q22" s="875"/>
      <c r="R22" s="876"/>
      <c r="S22" s="106"/>
      <c r="T22" s="120"/>
      <c r="U22" s="618" t="s">
        <v>1293</v>
      </c>
      <c r="V22" s="619"/>
      <c r="W22" s="619"/>
      <c r="X22" s="619"/>
      <c r="Y22" s="619"/>
      <c r="Z22" s="619"/>
      <c r="AA22" s="620"/>
    </row>
    <row r="23" spans="1:27" ht="12.75" customHeight="1">
      <c r="A23" s="866"/>
      <c r="B23" s="681" t="s">
        <v>1383</v>
      </c>
      <c r="C23" s="682"/>
      <c r="D23" s="683"/>
      <c r="E23" s="124"/>
      <c r="F23" s="125"/>
      <c r="G23" s="714" t="s">
        <v>1173</v>
      </c>
      <c r="H23" s="715"/>
      <c r="I23" s="715"/>
      <c r="J23" s="715"/>
      <c r="K23" s="715"/>
      <c r="L23" s="715"/>
      <c r="M23" s="716"/>
      <c r="O23" s="612"/>
      <c r="P23" s="874" t="s">
        <v>1492</v>
      </c>
      <c r="Q23" s="875"/>
      <c r="R23" s="876"/>
      <c r="S23" s="203"/>
      <c r="T23" s="204"/>
      <c r="U23" s="618" t="s">
        <v>1294</v>
      </c>
      <c r="V23" s="619"/>
      <c r="W23" s="619"/>
      <c r="X23" s="619"/>
      <c r="Y23" s="619"/>
      <c r="Z23" s="619"/>
      <c r="AA23" s="620"/>
    </row>
    <row r="24" spans="1:27" ht="12.75" customHeight="1">
      <c r="A24" s="866"/>
      <c r="B24" s="681" t="s">
        <v>1384</v>
      </c>
      <c r="C24" s="682"/>
      <c r="D24" s="683"/>
      <c r="E24" s="213"/>
      <c r="F24" s="214"/>
      <c r="G24" s="724" t="s">
        <v>1159</v>
      </c>
      <c r="H24" s="725"/>
      <c r="I24" s="725"/>
      <c r="J24" s="725"/>
      <c r="K24" s="725"/>
      <c r="L24" s="725"/>
      <c r="M24" s="726"/>
      <c r="O24" s="612"/>
      <c r="P24" s="874" t="s">
        <v>1493</v>
      </c>
      <c r="Q24" s="875"/>
      <c r="R24" s="876"/>
      <c r="S24" s="92"/>
      <c r="T24" s="93"/>
      <c r="U24" s="618" t="s">
        <v>1295</v>
      </c>
      <c r="V24" s="619"/>
      <c r="W24" s="619"/>
      <c r="X24" s="619"/>
      <c r="Y24" s="619"/>
      <c r="Z24" s="619"/>
      <c r="AA24" s="620"/>
    </row>
    <row r="25" spans="1:27" ht="12.75" customHeight="1">
      <c r="A25" s="866"/>
      <c r="B25" s="681" t="s">
        <v>1385</v>
      </c>
      <c r="C25" s="682"/>
      <c r="D25" s="683"/>
      <c r="E25" s="92"/>
      <c r="F25" s="93"/>
      <c r="G25" s="618" t="s">
        <v>1160</v>
      </c>
      <c r="H25" s="619"/>
      <c r="I25" s="619"/>
      <c r="J25" s="619"/>
      <c r="K25" s="619"/>
      <c r="L25" s="619"/>
      <c r="M25" s="620"/>
      <c r="O25" s="613"/>
      <c r="P25" s="847" t="s">
        <v>1118</v>
      </c>
      <c r="Q25" s="848"/>
      <c r="R25" s="849"/>
      <c r="S25" s="96">
        <f>SUM(S18:S24)</f>
        <v>0</v>
      </c>
      <c r="T25" s="98">
        <f>SUM(T18:T24)</f>
        <v>0</v>
      </c>
      <c r="U25" s="624"/>
      <c r="V25" s="625"/>
      <c r="W25" s="625"/>
      <c r="X25" s="625"/>
      <c r="Y25" s="625"/>
      <c r="Z25" s="625"/>
      <c r="AA25" s="626"/>
    </row>
    <row r="26" spans="1:27" ht="12.75" customHeight="1">
      <c r="A26" s="866"/>
      <c r="B26" s="681" t="s">
        <v>1386</v>
      </c>
      <c r="C26" s="682"/>
      <c r="D26" s="683"/>
      <c r="E26" s="177"/>
      <c r="F26" s="122"/>
      <c r="G26" s="665" t="s">
        <v>1161</v>
      </c>
      <c r="H26" s="666"/>
      <c r="I26" s="666"/>
      <c r="J26" s="666"/>
      <c r="K26" s="666"/>
      <c r="L26" s="666"/>
      <c r="M26" s="667"/>
      <c r="O26" s="169"/>
      <c r="P26" s="215"/>
      <c r="Q26" s="215"/>
      <c r="R26" s="215"/>
      <c r="S26" s="166"/>
      <c r="T26" s="115"/>
      <c r="U26" s="101"/>
      <c r="V26" s="101"/>
      <c r="W26" s="101"/>
      <c r="X26" s="101"/>
      <c r="Y26" s="101"/>
      <c r="Z26" s="101"/>
      <c r="AA26" s="101"/>
    </row>
    <row r="27" spans="1:27" ht="12.75" customHeight="1">
      <c r="A27" s="867"/>
      <c r="B27" s="847" t="s">
        <v>1118</v>
      </c>
      <c r="C27" s="848"/>
      <c r="D27" s="849"/>
      <c r="E27" s="107">
        <f>SUM(E22:E26)</f>
        <v>0</v>
      </c>
      <c r="F27" s="98">
        <f>SUM(F22:F26)</f>
        <v>0</v>
      </c>
      <c r="G27" s="624"/>
      <c r="H27" s="625"/>
      <c r="I27" s="625"/>
      <c r="J27" s="625"/>
      <c r="K27" s="625"/>
      <c r="L27" s="625"/>
      <c r="M27" s="626"/>
      <c r="O27" s="169"/>
      <c r="P27" s="67"/>
      <c r="Q27" s="67"/>
      <c r="R27" s="67"/>
      <c r="S27" s="67"/>
      <c r="T27" s="117"/>
      <c r="U27" s="117"/>
      <c r="V27" s="117"/>
      <c r="W27" s="117"/>
      <c r="X27" s="117"/>
      <c r="Y27" s="117"/>
      <c r="Z27" s="117"/>
      <c r="AA27" s="117"/>
    </row>
    <row r="28" spans="1:27" ht="12.75" customHeight="1">
      <c r="A28" s="865" t="s">
        <v>1497</v>
      </c>
      <c r="B28" s="868" t="s">
        <v>1387</v>
      </c>
      <c r="C28" s="869"/>
      <c r="D28" s="870"/>
      <c r="E28" s="106"/>
      <c r="F28" s="93"/>
      <c r="G28" s="618" t="s">
        <v>1153</v>
      </c>
      <c r="H28" s="619"/>
      <c r="I28" s="619"/>
      <c r="J28" s="619"/>
      <c r="K28" s="619"/>
      <c r="L28" s="619"/>
      <c r="M28" s="620"/>
      <c r="O28" s="169"/>
      <c r="P28" s="67"/>
      <c r="Q28" s="67"/>
      <c r="R28" s="67"/>
      <c r="S28" s="67"/>
      <c r="T28" s="117"/>
      <c r="U28" s="117"/>
      <c r="V28" s="117"/>
      <c r="W28" s="117"/>
      <c r="X28" s="117"/>
      <c r="Y28" s="117"/>
      <c r="Z28" s="117"/>
      <c r="AA28" s="117"/>
    </row>
    <row r="29" spans="1:27" ht="12.75" customHeight="1">
      <c r="A29" s="866"/>
      <c r="B29" s="871" t="s">
        <v>1388</v>
      </c>
      <c r="C29" s="872"/>
      <c r="D29" s="873"/>
      <c r="E29" s="106"/>
      <c r="F29" s="120"/>
      <c r="G29" s="618" t="s">
        <v>1155</v>
      </c>
      <c r="H29" s="619"/>
      <c r="I29" s="619"/>
      <c r="J29" s="619"/>
      <c r="K29" s="619"/>
      <c r="L29" s="619"/>
      <c r="M29" s="620"/>
      <c r="O29" s="169"/>
      <c r="P29" s="67"/>
      <c r="Q29" s="67"/>
      <c r="R29" s="67"/>
      <c r="S29" s="67"/>
      <c r="T29" s="117"/>
      <c r="U29" s="117"/>
      <c r="V29" s="117"/>
      <c r="W29" s="117"/>
      <c r="X29" s="117"/>
      <c r="Y29" s="117"/>
      <c r="Z29" s="117"/>
      <c r="AA29" s="117"/>
    </row>
    <row r="30" spans="1:27" ht="12.75" customHeight="1">
      <c r="A30" s="866"/>
      <c r="B30" s="874" t="s">
        <v>1389</v>
      </c>
      <c r="C30" s="875"/>
      <c r="D30" s="876"/>
      <c r="E30" s="203"/>
      <c r="F30" s="125"/>
      <c r="G30" s="714" t="s">
        <v>1157</v>
      </c>
      <c r="H30" s="715"/>
      <c r="I30" s="715"/>
      <c r="J30" s="715"/>
      <c r="K30" s="715"/>
      <c r="L30" s="715"/>
      <c r="M30" s="716"/>
      <c r="O30" s="169"/>
      <c r="P30" s="67"/>
      <c r="Q30" s="67"/>
      <c r="R30" s="67"/>
      <c r="S30" s="67"/>
      <c r="T30" s="117"/>
      <c r="U30" s="117"/>
      <c r="V30" s="117"/>
      <c r="W30" s="117"/>
      <c r="X30" s="117"/>
      <c r="Y30" s="117"/>
      <c r="Z30" s="117"/>
      <c r="AA30" s="117"/>
    </row>
    <row r="31" spans="1:27" ht="12.75" customHeight="1">
      <c r="A31" s="866"/>
      <c r="B31" s="681" t="s">
        <v>1475</v>
      </c>
      <c r="C31" s="682"/>
      <c r="D31" s="683"/>
      <c r="E31" s="92"/>
      <c r="F31" s="93"/>
      <c r="G31" s="618" t="s">
        <v>1142</v>
      </c>
      <c r="H31" s="619"/>
      <c r="I31" s="619"/>
      <c r="J31" s="619"/>
      <c r="K31" s="619"/>
      <c r="L31" s="619"/>
      <c r="M31" s="620"/>
      <c r="O31" s="169"/>
      <c r="P31" s="67"/>
      <c r="Q31" s="67"/>
      <c r="R31" s="67"/>
      <c r="S31" s="67"/>
      <c r="T31" s="117"/>
      <c r="U31" s="117"/>
      <c r="V31" s="117"/>
      <c r="W31" s="117"/>
      <c r="X31" s="117"/>
      <c r="Y31" s="117"/>
      <c r="Z31" s="117"/>
      <c r="AA31" s="117"/>
    </row>
    <row r="32" spans="1:27" ht="12.75" customHeight="1">
      <c r="A32" s="866"/>
      <c r="B32" s="681" t="s">
        <v>1476</v>
      </c>
      <c r="C32" s="682"/>
      <c r="D32" s="683"/>
      <c r="E32" s="92"/>
      <c r="F32" s="93"/>
      <c r="G32" s="618" t="s">
        <v>1143</v>
      </c>
      <c r="H32" s="619"/>
      <c r="I32" s="619"/>
      <c r="J32" s="619"/>
      <c r="K32" s="619"/>
      <c r="L32" s="619"/>
      <c r="M32" s="620"/>
      <c r="O32" s="439" t="s">
        <v>1188</v>
      </c>
      <c r="P32" s="439"/>
      <c r="Q32" s="439"/>
      <c r="R32" s="439"/>
      <c r="S32" s="132">
        <f>SUM(E13,E21,E27,E36,E42,E50,S12,S17,S25)</f>
        <v>0</v>
      </c>
      <c r="T32" s="133">
        <f>SUM(F13,F21,F27,F36,F42,F50,T12,T17,T25)</f>
        <v>0</v>
      </c>
      <c r="U32" s="117"/>
      <c r="V32" s="117"/>
      <c r="W32" s="117"/>
      <c r="X32" s="117"/>
      <c r="Y32" s="117"/>
      <c r="Z32" s="117"/>
      <c r="AA32" s="117"/>
    </row>
    <row r="33" spans="1:27" ht="12.75" customHeight="1">
      <c r="A33" s="866"/>
      <c r="B33" s="681" t="s">
        <v>1477</v>
      </c>
      <c r="C33" s="682"/>
      <c r="D33" s="683"/>
      <c r="E33" s="92"/>
      <c r="F33" s="93"/>
      <c r="G33" s="618" t="s">
        <v>1147</v>
      </c>
      <c r="H33" s="619"/>
      <c r="I33" s="619"/>
      <c r="J33" s="619"/>
      <c r="K33" s="619"/>
      <c r="L33" s="619"/>
      <c r="M33" s="620"/>
      <c r="O33" s="169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</row>
    <row r="34" spans="1:27" ht="12.75" customHeight="1">
      <c r="A34" s="866"/>
      <c r="B34" s="681" t="s">
        <v>1478</v>
      </c>
      <c r="C34" s="682"/>
      <c r="D34" s="683"/>
      <c r="E34" s="92"/>
      <c r="F34" s="93"/>
      <c r="G34" s="618" t="s">
        <v>1149</v>
      </c>
      <c r="H34" s="619"/>
      <c r="I34" s="619"/>
      <c r="J34" s="619"/>
      <c r="K34" s="619"/>
      <c r="L34" s="619"/>
      <c r="M34" s="620"/>
      <c r="O34" s="169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</row>
    <row r="35" spans="1:27" ht="12.75" customHeight="1">
      <c r="A35" s="866"/>
      <c r="B35" s="681" t="s">
        <v>1479</v>
      </c>
      <c r="C35" s="682"/>
      <c r="D35" s="683"/>
      <c r="E35" s="92"/>
      <c r="F35" s="93"/>
      <c r="G35" s="618" t="s">
        <v>1151</v>
      </c>
      <c r="H35" s="619"/>
      <c r="I35" s="619"/>
      <c r="J35" s="619"/>
      <c r="K35" s="619"/>
      <c r="L35" s="619"/>
      <c r="M35" s="620"/>
      <c r="O35" s="169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</row>
    <row r="36" spans="1:27" ht="12.75" customHeight="1">
      <c r="A36" s="867"/>
      <c r="B36" s="847" t="s">
        <v>1118</v>
      </c>
      <c r="C36" s="848"/>
      <c r="D36" s="849"/>
      <c r="E36" s="96">
        <f>SUM(E28:E35)</f>
        <v>0</v>
      </c>
      <c r="F36" s="98">
        <f>SUM(F28:F35)</f>
        <v>0</v>
      </c>
      <c r="G36" s="624"/>
      <c r="H36" s="625"/>
      <c r="I36" s="625"/>
      <c r="J36" s="625"/>
      <c r="K36" s="625"/>
      <c r="L36" s="625"/>
      <c r="M36" s="626"/>
      <c r="O36" s="169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</row>
    <row r="37" spans="1:27" ht="12.75" customHeight="1">
      <c r="A37" s="865" t="s">
        <v>1498</v>
      </c>
      <c r="B37" s="868" t="s">
        <v>1390</v>
      </c>
      <c r="C37" s="869"/>
      <c r="D37" s="870"/>
      <c r="E37" s="213"/>
      <c r="F37" s="214"/>
      <c r="G37" s="724" t="s">
        <v>1133</v>
      </c>
      <c r="H37" s="725"/>
      <c r="I37" s="725"/>
      <c r="J37" s="725"/>
      <c r="K37" s="725"/>
      <c r="L37" s="725"/>
      <c r="M37" s="726"/>
      <c r="O37" s="169"/>
      <c r="P37" s="67"/>
      <c r="Q37" s="67"/>
      <c r="R37" s="67"/>
    </row>
    <row r="38" spans="1:27" ht="12.75" customHeight="1">
      <c r="A38" s="866"/>
      <c r="B38" s="871" t="s">
        <v>1391</v>
      </c>
      <c r="C38" s="872"/>
      <c r="D38" s="873"/>
      <c r="E38" s="92"/>
      <c r="F38" s="93"/>
      <c r="G38" s="618" t="s">
        <v>1135</v>
      </c>
      <c r="H38" s="619"/>
      <c r="I38" s="619"/>
      <c r="J38" s="619"/>
      <c r="K38" s="619"/>
      <c r="L38" s="619"/>
      <c r="M38" s="620"/>
      <c r="O38" s="67"/>
      <c r="P38" s="67"/>
      <c r="Q38" s="67"/>
      <c r="R38" s="67"/>
    </row>
    <row r="39" spans="1:27" ht="12.75" customHeight="1">
      <c r="A39" s="866"/>
      <c r="B39" s="874" t="s">
        <v>1392</v>
      </c>
      <c r="C39" s="875"/>
      <c r="D39" s="876"/>
      <c r="E39" s="121"/>
      <c r="F39" s="186"/>
      <c r="G39" s="665" t="s">
        <v>1137</v>
      </c>
      <c r="H39" s="666"/>
      <c r="I39" s="666"/>
      <c r="J39" s="666"/>
      <c r="K39" s="666"/>
      <c r="L39" s="666"/>
      <c r="M39" s="667"/>
      <c r="O39" s="67"/>
      <c r="P39" s="50"/>
      <c r="Q39" s="50"/>
      <c r="R39" s="50"/>
    </row>
    <row r="40" spans="1:27" ht="12.75" customHeight="1">
      <c r="A40" s="866"/>
      <c r="B40" s="681" t="s">
        <v>1393</v>
      </c>
      <c r="C40" s="682"/>
      <c r="D40" s="683"/>
      <c r="E40" s="106"/>
      <c r="F40" s="120"/>
      <c r="G40" s="618" t="s">
        <v>1139</v>
      </c>
      <c r="H40" s="619"/>
      <c r="I40" s="619"/>
      <c r="J40" s="619"/>
      <c r="K40" s="619"/>
      <c r="L40" s="619"/>
      <c r="M40" s="620"/>
      <c r="O40" s="67"/>
      <c r="P40" s="67"/>
      <c r="Q40" s="67"/>
      <c r="R40" s="67"/>
    </row>
    <row r="41" spans="1:27" ht="12.75" customHeight="1">
      <c r="A41" s="866"/>
      <c r="B41" s="681" t="s">
        <v>1394</v>
      </c>
      <c r="C41" s="682"/>
      <c r="D41" s="683"/>
      <c r="E41" s="92"/>
      <c r="F41" s="93"/>
      <c r="G41" s="618" t="s">
        <v>1145</v>
      </c>
      <c r="H41" s="619"/>
      <c r="I41" s="619"/>
      <c r="J41" s="619"/>
      <c r="K41" s="619"/>
      <c r="L41" s="619"/>
      <c r="M41" s="620"/>
      <c r="O41" s="67"/>
      <c r="P41" s="117"/>
      <c r="Q41" s="117"/>
      <c r="R41" s="117"/>
    </row>
    <row r="42" spans="1:27" ht="12.75" customHeight="1">
      <c r="A42" s="867"/>
      <c r="B42" s="847" t="s">
        <v>1118</v>
      </c>
      <c r="C42" s="848"/>
      <c r="D42" s="849"/>
      <c r="E42" s="96">
        <f>SUM(E37:E41)</f>
        <v>0</v>
      </c>
      <c r="F42" s="98">
        <f>SUM(F37:F41)</f>
        <v>0</v>
      </c>
      <c r="G42" s="624"/>
      <c r="H42" s="625"/>
      <c r="I42" s="625"/>
      <c r="J42" s="625"/>
      <c r="K42" s="625"/>
      <c r="L42" s="625"/>
      <c r="M42" s="626"/>
      <c r="O42" s="50"/>
      <c r="P42" s="67"/>
      <c r="Q42" s="67"/>
      <c r="R42" s="67"/>
    </row>
    <row r="43" spans="1:27" ht="12.75" customHeight="1">
      <c r="A43" s="611" t="s">
        <v>1499</v>
      </c>
      <c r="B43" s="681" t="s">
        <v>1395</v>
      </c>
      <c r="C43" s="682"/>
      <c r="D43" s="683"/>
      <c r="E43" s="106"/>
      <c r="F43" s="120"/>
      <c r="G43" s="618" t="s">
        <v>1129</v>
      </c>
      <c r="H43" s="619"/>
      <c r="I43" s="619"/>
      <c r="J43" s="619"/>
      <c r="K43" s="619"/>
      <c r="L43" s="619"/>
      <c r="M43" s="620"/>
      <c r="O43" s="67"/>
    </row>
    <row r="44" spans="1:27" ht="12.75" customHeight="1">
      <c r="A44" s="612"/>
      <c r="B44" s="681" t="s">
        <v>1396</v>
      </c>
      <c r="C44" s="682"/>
      <c r="D44" s="683"/>
      <c r="E44" s="106"/>
      <c r="F44" s="120"/>
      <c r="G44" s="618" t="s">
        <v>1131</v>
      </c>
      <c r="H44" s="619"/>
      <c r="I44" s="619"/>
      <c r="J44" s="619"/>
      <c r="K44" s="619"/>
      <c r="L44" s="619"/>
      <c r="M44" s="620"/>
      <c r="O44" s="117"/>
    </row>
    <row r="45" spans="1:27" ht="12.75" customHeight="1">
      <c r="A45" s="612"/>
      <c r="B45" s="681" t="s">
        <v>1397</v>
      </c>
      <c r="C45" s="682"/>
      <c r="D45" s="683"/>
      <c r="E45" s="216"/>
      <c r="F45" s="217"/>
      <c r="G45" s="724" t="s">
        <v>1120</v>
      </c>
      <c r="H45" s="725"/>
      <c r="I45" s="725"/>
      <c r="J45" s="725"/>
      <c r="K45" s="725"/>
      <c r="L45" s="725"/>
      <c r="M45" s="726"/>
      <c r="O45" s="67"/>
      <c r="P45" s="67"/>
      <c r="Q45" s="67"/>
      <c r="R45" s="67"/>
    </row>
    <row r="46" spans="1:27" ht="12.75" customHeight="1">
      <c r="A46" s="612"/>
      <c r="B46" s="681" t="s">
        <v>1398</v>
      </c>
      <c r="C46" s="682"/>
      <c r="D46" s="683"/>
      <c r="E46" s="106"/>
      <c r="F46" s="120"/>
      <c r="G46" s="618" t="s">
        <v>1122</v>
      </c>
      <c r="H46" s="619"/>
      <c r="I46" s="619"/>
      <c r="J46" s="619"/>
      <c r="K46" s="619"/>
      <c r="L46" s="619"/>
      <c r="M46" s="620"/>
    </row>
    <row r="47" spans="1:27" ht="12.75" customHeight="1">
      <c r="A47" s="612"/>
      <c r="B47" s="681" t="s">
        <v>1399</v>
      </c>
      <c r="C47" s="682"/>
      <c r="D47" s="683"/>
      <c r="E47" s="106"/>
      <c r="F47" s="120"/>
      <c r="G47" s="618" t="s">
        <v>1123</v>
      </c>
      <c r="H47" s="619"/>
      <c r="I47" s="619"/>
      <c r="J47" s="619"/>
      <c r="K47" s="619"/>
      <c r="L47" s="619"/>
      <c r="M47" s="620"/>
    </row>
    <row r="48" spans="1:27" ht="12.75" customHeight="1">
      <c r="A48" s="612"/>
      <c r="B48" s="681" t="s">
        <v>1400</v>
      </c>
      <c r="C48" s="682"/>
      <c r="D48" s="683"/>
      <c r="E48" s="106"/>
      <c r="F48" s="120"/>
      <c r="G48" s="618" t="s">
        <v>1125</v>
      </c>
      <c r="H48" s="619"/>
      <c r="I48" s="619"/>
      <c r="J48" s="619"/>
      <c r="K48" s="619"/>
      <c r="L48" s="619"/>
      <c r="M48" s="620"/>
      <c r="O48" s="67"/>
    </row>
    <row r="49" spans="1:29" ht="12.75" customHeight="1">
      <c r="A49" s="612"/>
      <c r="B49" s="681" t="s">
        <v>1401</v>
      </c>
      <c r="C49" s="682"/>
      <c r="D49" s="683"/>
      <c r="E49" s="106"/>
      <c r="F49" s="120"/>
      <c r="G49" s="618" t="s">
        <v>1127</v>
      </c>
      <c r="H49" s="619"/>
      <c r="I49" s="619"/>
      <c r="J49" s="619"/>
      <c r="K49" s="619"/>
      <c r="L49" s="619"/>
      <c r="M49" s="620"/>
    </row>
    <row r="50" spans="1:29" ht="12.75" customHeight="1">
      <c r="A50" s="613"/>
      <c r="B50" s="847" t="s">
        <v>1118</v>
      </c>
      <c r="C50" s="848"/>
      <c r="D50" s="849"/>
      <c r="E50" s="96">
        <f>SUM(E43:E49)</f>
        <v>0</v>
      </c>
      <c r="F50" s="98">
        <f>SUM(F43:F49)</f>
        <v>0</v>
      </c>
      <c r="G50" s="624"/>
      <c r="H50" s="625"/>
      <c r="I50" s="625"/>
      <c r="J50" s="625"/>
      <c r="K50" s="625"/>
      <c r="L50" s="625"/>
      <c r="M50" s="626"/>
    </row>
    <row r="51" spans="1:29" ht="12.75" customHeight="1"/>
    <row r="52" spans="1:29" ht="12.75" customHeight="1"/>
    <row r="53" spans="1:29" ht="12.75" customHeight="1"/>
    <row r="54" spans="1:29" ht="12.75" customHeight="1"/>
    <row r="55" spans="1:29" ht="12.75" customHeight="1"/>
    <row r="56" spans="1:29" ht="12.75" customHeight="1"/>
    <row r="57" spans="1:29" ht="12.75" customHeight="1"/>
    <row r="58" spans="1:29" ht="12.75" customHeight="1">
      <c r="A58" s="658" t="s">
        <v>28</v>
      </c>
      <c r="B58" s="658"/>
      <c r="C58" s="658"/>
      <c r="D58" s="658"/>
      <c r="E58" s="658"/>
      <c r="F58" s="658"/>
      <c r="G58" s="658"/>
      <c r="H58" s="658"/>
      <c r="I58" s="658"/>
      <c r="J58" s="658"/>
      <c r="K58" s="658"/>
      <c r="L58" s="658"/>
      <c r="M58" s="658"/>
      <c r="N58" s="658"/>
      <c r="O58" s="658"/>
      <c r="P58" s="658"/>
      <c r="Q58" s="658"/>
      <c r="R58" s="658"/>
      <c r="S58" s="658"/>
      <c r="T58" s="658"/>
      <c r="U58" s="658"/>
      <c r="V58" s="658"/>
      <c r="W58" s="658"/>
      <c r="X58" s="658"/>
      <c r="Y58" s="658"/>
      <c r="Z58" s="658"/>
      <c r="AA58" s="658"/>
    </row>
    <row r="59" spans="1:29" ht="12.75" customHeight="1"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</row>
    <row r="60" spans="1:29" ht="12.75" customHeight="1">
      <c r="AB60" s="66"/>
      <c r="AC60" s="66"/>
    </row>
    <row r="61" spans="1:29" ht="12.75" customHeight="1"/>
    <row r="62" spans="1:29" ht="12.75" customHeight="1"/>
    <row r="63" spans="1:29" ht="12.75" customHeight="1"/>
    <row r="64" spans="1:29" ht="12.75" customHeight="1">
      <c r="AB64" s="66"/>
      <c r="AC64" s="66"/>
    </row>
    <row r="65" spans="14:14" ht="12.75" customHeight="1"/>
    <row r="66" spans="14:14" ht="12.75" customHeight="1"/>
    <row r="67" spans="14:14" ht="12.75" customHeight="1"/>
    <row r="68" spans="14:14" ht="12.75" customHeight="1"/>
    <row r="69" spans="14:14" ht="12.75" customHeight="1"/>
    <row r="70" spans="14:14" ht="12.75" customHeight="1">
      <c r="N70" s="66"/>
    </row>
    <row r="71" spans="14:14" ht="12.75" customHeight="1"/>
    <row r="72" spans="14:14" ht="12.75" customHeight="1"/>
    <row r="73" spans="14:14" ht="12.75" customHeight="1"/>
    <row r="74" spans="14:14" ht="12.75" customHeight="1"/>
    <row r="75" spans="14:14" ht="12.75" customHeight="1"/>
    <row r="76" spans="14:14" ht="12.75" customHeight="1"/>
    <row r="77" spans="14:14" ht="12.75" customHeight="1"/>
    <row r="78" spans="14:14" ht="12.75" customHeight="1"/>
    <row r="79" spans="14:14" ht="12.75" customHeight="1"/>
    <row r="80" spans="14:1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</sheetData>
  <mergeCells count="159">
    <mergeCell ref="A58:AA58"/>
    <mergeCell ref="A6:A13"/>
    <mergeCell ref="A14:A21"/>
    <mergeCell ref="A22:A27"/>
    <mergeCell ref="A28:A36"/>
    <mergeCell ref="A37:A42"/>
    <mergeCell ref="A43:A50"/>
    <mergeCell ref="O6:O12"/>
    <mergeCell ref="O13:O17"/>
    <mergeCell ref="O18:O25"/>
    <mergeCell ref="B48:D48"/>
    <mergeCell ref="G48:M48"/>
    <mergeCell ref="B49:D49"/>
    <mergeCell ref="G49:M49"/>
    <mergeCell ref="B50:D50"/>
    <mergeCell ref="G50:M50"/>
    <mergeCell ref="B12:D12"/>
    <mergeCell ref="G12:M12"/>
    <mergeCell ref="B13:D13"/>
    <mergeCell ref="G13:M13"/>
    <mergeCell ref="B10:D10"/>
    <mergeCell ref="G10:M10"/>
    <mergeCell ref="B16:D16"/>
    <mergeCell ref="G16:M16"/>
    <mergeCell ref="P10:R10"/>
    <mergeCell ref="B17:D17"/>
    <mergeCell ref="A1:C1"/>
    <mergeCell ref="A2:C2"/>
    <mergeCell ref="D2:E2"/>
    <mergeCell ref="F2:G2"/>
    <mergeCell ref="K2:M2"/>
    <mergeCell ref="P2:Q2"/>
    <mergeCell ref="U2:AA2"/>
    <mergeCell ref="A3:C3"/>
    <mergeCell ref="D3:S3"/>
    <mergeCell ref="U3:Z3"/>
    <mergeCell ref="U4:W4"/>
    <mergeCell ref="Y4:Z4"/>
    <mergeCell ref="B5:D5"/>
    <mergeCell ref="G5:M5"/>
    <mergeCell ref="P5:R5"/>
    <mergeCell ref="U10:AA10"/>
    <mergeCell ref="B11:D11"/>
    <mergeCell ref="G11:M11"/>
    <mergeCell ref="P11:R11"/>
    <mergeCell ref="U11:AA11"/>
    <mergeCell ref="U5:AA5"/>
    <mergeCell ref="B8:D8"/>
    <mergeCell ref="G8:M8"/>
    <mergeCell ref="P8:R8"/>
    <mergeCell ref="U8:AA8"/>
    <mergeCell ref="B9:D9"/>
    <mergeCell ref="G9:M9"/>
    <mergeCell ref="P9:R9"/>
    <mergeCell ref="U9:AA9"/>
    <mergeCell ref="B6:D6"/>
    <mergeCell ref="G6:M6"/>
    <mergeCell ref="P6:R6"/>
    <mergeCell ref="U6:AA6"/>
    <mergeCell ref="B7:D7"/>
    <mergeCell ref="G7:M7"/>
    <mergeCell ref="P7:R7"/>
    <mergeCell ref="U7:AA7"/>
    <mergeCell ref="G14:M14"/>
    <mergeCell ref="B15:D15"/>
    <mergeCell ref="G15:M15"/>
    <mergeCell ref="P12:R12"/>
    <mergeCell ref="U12:AA12"/>
    <mergeCell ref="P13:R13"/>
    <mergeCell ref="U13:AA13"/>
    <mergeCell ref="P14:R14"/>
    <mergeCell ref="U14:AA14"/>
    <mergeCell ref="B14:D14"/>
    <mergeCell ref="G18:M18"/>
    <mergeCell ref="B20:D20"/>
    <mergeCell ref="G20:M20"/>
    <mergeCell ref="B18:D18"/>
    <mergeCell ref="B19:D19"/>
    <mergeCell ref="G19:M19"/>
    <mergeCell ref="P16:R16"/>
    <mergeCell ref="U16:AA16"/>
    <mergeCell ref="U15:AA15"/>
    <mergeCell ref="P15:R15"/>
    <mergeCell ref="P17:R17"/>
    <mergeCell ref="U17:AA17"/>
    <mergeCell ref="G17:M17"/>
    <mergeCell ref="P18:R18"/>
    <mergeCell ref="U18:AA18"/>
    <mergeCell ref="P19:R19"/>
    <mergeCell ref="U19:AA19"/>
    <mergeCell ref="P20:R20"/>
    <mergeCell ref="U20:AA20"/>
    <mergeCell ref="U23:AA23"/>
    <mergeCell ref="P24:R24"/>
    <mergeCell ref="U24:AA24"/>
    <mergeCell ref="P25:R25"/>
    <mergeCell ref="U25:AA25"/>
    <mergeCell ref="P21:R21"/>
    <mergeCell ref="U21:AA21"/>
    <mergeCell ref="P22:R22"/>
    <mergeCell ref="U22:AA22"/>
    <mergeCell ref="B22:D22"/>
    <mergeCell ref="G22:M22"/>
    <mergeCell ref="P23:R23"/>
    <mergeCell ref="B23:D23"/>
    <mergeCell ref="G23:M23"/>
    <mergeCell ref="B26:D26"/>
    <mergeCell ref="G26:M26"/>
    <mergeCell ref="B24:D24"/>
    <mergeCell ref="G24:M24"/>
    <mergeCell ref="B25:D25"/>
    <mergeCell ref="G25:M25"/>
    <mergeCell ref="B29:D29"/>
    <mergeCell ref="B32:D32"/>
    <mergeCell ref="B27:D27"/>
    <mergeCell ref="G27:M27"/>
    <mergeCell ref="O32:R32"/>
    <mergeCell ref="G33:M33"/>
    <mergeCell ref="B30:D30"/>
    <mergeCell ref="G30:M30"/>
    <mergeCell ref="B31:D31"/>
    <mergeCell ref="G31:M31"/>
    <mergeCell ref="G29:M29"/>
    <mergeCell ref="B47:D47"/>
    <mergeCell ref="G47:M47"/>
    <mergeCell ref="B43:D43"/>
    <mergeCell ref="G43:M43"/>
    <mergeCell ref="B45:D45"/>
    <mergeCell ref="G45:M45"/>
    <mergeCell ref="B46:D46"/>
    <mergeCell ref="G46:M46"/>
    <mergeCell ref="G39:M39"/>
    <mergeCell ref="B40:D40"/>
    <mergeCell ref="G40:M40"/>
    <mergeCell ref="B39:D39"/>
    <mergeCell ref="D1:W1"/>
    <mergeCell ref="X1:AA1"/>
    <mergeCell ref="B44:D44"/>
    <mergeCell ref="G44:M44"/>
    <mergeCell ref="B42:D42"/>
    <mergeCell ref="G42:M42"/>
    <mergeCell ref="B41:D41"/>
    <mergeCell ref="G41:M41"/>
    <mergeCell ref="B36:D36"/>
    <mergeCell ref="G36:M36"/>
    <mergeCell ref="B37:D37"/>
    <mergeCell ref="G37:M37"/>
    <mergeCell ref="B38:D38"/>
    <mergeCell ref="G38:M38"/>
    <mergeCell ref="B34:D34"/>
    <mergeCell ref="G34:M34"/>
    <mergeCell ref="B35:D35"/>
    <mergeCell ref="G35:M35"/>
    <mergeCell ref="G32:M32"/>
    <mergeCell ref="B33:D33"/>
    <mergeCell ref="G28:M28"/>
    <mergeCell ref="B21:D21"/>
    <mergeCell ref="G21:M21"/>
    <mergeCell ref="B28:D28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AA97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0" width="3.125" style="47" customWidth="1"/>
    <col min="61" max="16384" width="9" style="47"/>
  </cols>
  <sheetData>
    <row r="1" spans="1:27" s="40" customFormat="1" ht="18.75" customHeight="1">
      <c r="A1" s="882" t="s">
        <v>1301</v>
      </c>
      <c r="B1" s="883"/>
      <c r="C1" s="883"/>
      <c r="D1" s="846" t="s">
        <v>1103</v>
      </c>
      <c r="E1" s="846"/>
      <c r="F1" s="846"/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  <c r="R1" s="846"/>
      <c r="S1" s="846"/>
      <c r="T1" s="846"/>
      <c r="U1" s="846"/>
      <c r="V1" s="846"/>
      <c r="W1" s="846"/>
      <c r="X1" s="650" t="str">
        <f>集計表!AB1</f>
        <v>2025/12</v>
      </c>
      <c r="Y1" s="650"/>
      <c r="Z1" s="650"/>
      <c r="AA1" s="651"/>
    </row>
    <row r="2" spans="1:27" ht="18.75" customHeight="1">
      <c r="A2" s="560" t="s">
        <v>48</v>
      </c>
      <c r="B2" s="578"/>
      <c r="C2" s="561"/>
      <c r="D2" s="585">
        <v>2024</v>
      </c>
      <c r="E2" s="585"/>
      <c r="F2" s="855">
        <f>集計表!F2</f>
        <v>45994</v>
      </c>
      <c r="G2" s="855"/>
      <c r="H2" s="218"/>
      <c r="I2" s="42" t="s">
        <v>1097</v>
      </c>
      <c r="J2" s="42" t="s">
        <v>1307</v>
      </c>
      <c r="K2" s="649">
        <f>集計表!L2</f>
        <v>45996</v>
      </c>
      <c r="L2" s="677"/>
      <c r="M2" s="677"/>
      <c r="N2" s="43" t="s">
        <v>49</v>
      </c>
      <c r="O2" s="44" t="s">
        <v>1308</v>
      </c>
      <c r="P2" s="657">
        <f>集計表!R2</f>
        <v>45997</v>
      </c>
      <c r="Q2" s="657"/>
      <c r="R2" s="45" t="s">
        <v>1309</v>
      </c>
      <c r="S2" s="118" t="s">
        <v>19</v>
      </c>
      <c r="T2" s="84" t="s">
        <v>1311</v>
      </c>
      <c r="U2" s="558">
        <f>申込書!C9</f>
        <v>0</v>
      </c>
      <c r="V2" s="558"/>
      <c r="W2" s="558"/>
      <c r="X2" s="558"/>
      <c r="Y2" s="558"/>
      <c r="Z2" s="558"/>
      <c r="AA2" s="559"/>
    </row>
    <row r="3" spans="1:27" ht="18.75" customHeight="1">
      <c r="A3" s="579" t="s">
        <v>46</v>
      </c>
      <c r="B3" s="580"/>
      <c r="C3" s="581"/>
      <c r="D3" s="653">
        <f>集計表!D3</f>
        <v>0</v>
      </c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654"/>
      <c r="Q3" s="654"/>
      <c r="R3" s="654"/>
      <c r="S3" s="654"/>
      <c r="T3" s="84" t="s">
        <v>51</v>
      </c>
      <c r="U3" s="646">
        <f>集計表!N33</f>
        <v>0</v>
      </c>
      <c r="V3" s="646"/>
      <c r="W3" s="646"/>
      <c r="X3" s="646"/>
      <c r="Y3" s="646"/>
      <c r="Z3" s="646"/>
      <c r="AA3" s="48" t="s">
        <v>52</v>
      </c>
    </row>
    <row r="4" spans="1:27" ht="15" customHeight="1">
      <c r="A4" s="47" t="s">
        <v>1322</v>
      </c>
      <c r="U4" s="451" t="s">
        <v>6</v>
      </c>
      <c r="V4" s="451"/>
      <c r="W4" s="451"/>
      <c r="X4" s="85" t="s">
        <v>1312</v>
      </c>
      <c r="Y4" s="684">
        <f>T15</f>
        <v>0</v>
      </c>
      <c r="Z4" s="451"/>
      <c r="AA4" s="47" t="s">
        <v>1313</v>
      </c>
    </row>
    <row r="5" spans="1:27" ht="12.75" customHeight="1">
      <c r="A5" s="89"/>
      <c r="B5" s="644" t="s">
        <v>1314</v>
      </c>
      <c r="C5" s="642"/>
      <c r="D5" s="642"/>
      <c r="E5" s="119" t="s">
        <v>7</v>
      </c>
      <c r="F5" s="88" t="s">
        <v>8</v>
      </c>
      <c r="G5" s="642" t="s">
        <v>1315</v>
      </c>
      <c r="H5" s="642"/>
      <c r="I5" s="642"/>
      <c r="J5" s="642"/>
      <c r="K5" s="642"/>
      <c r="L5" s="642"/>
      <c r="M5" s="643"/>
      <c r="O5" s="89"/>
      <c r="P5" s="644" t="s">
        <v>1316</v>
      </c>
      <c r="Q5" s="642"/>
      <c r="R5" s="642"/>
      <c r="S5" s="119" t="s">
        <v>7</v>
      </c>
      <c r="T5" s="88" t="s">
        <v>8</v>
      </c>
      <c r="U5" s="642" t="s">
        <v>1315</v>
      </c>
      <c r="V5" s="642"/>
      <c r="W5" s="642"/>
      <c r="X5" s="642"/>
      <c r="Y5" s="642"/>
      <c r="Z5" s="642"/>
      <c r="AA5" s="642"/>
    </row>
    <row r="6" spans="1:27" ht="12.75" customHeight="1">
      <c r="A6" s="611" t="s">
        <v>1525</v>
      </c>
      <c r="B6" s="681" t="s">
        <v>1404</v>
      </c>
      <c r="C6" s="682"/>
      <c r="D6" s="683"/>
      <c r="E6" s="177"/>
      <c r="F6" s="93"/>
      <c r="G6" s="665" t="s">
        <v>1124</v>
      </c>
      <c r="H6" s="666"/>
      <c r="I6" s="666"/>
      <c r="J6" s="666"/>
      <c r="K6" s="666"/>
      <c r="L6" s="666"/>
      <c r="M6" s="667"/>
      <c r="O6" s="611" t="s">
        <v>1528</v>
      </c>
      <c r="P6" s="681" t="s">
        <v>1519</v>
      </c>
      <c r="Q6" s="682"/>
      <c r="R6" s="683"/>
      <c r="S6" s="92"/>
      <c r="T6" s="93"/>
      <c r="U6" s="618" t="s">
        <v>1105</v>
      </c>
      <c r="V6" s="619"/>
      <c r="W6" s="619"/>
      <c r="X6" s="619"/>
      <c r="Y6" s="619"/>
      <c r="Z6" s="619"/>
      <c r="AA6" s="620"/>
    </row>
    <row r="7" spans="1:27" ht="12.75" customHeight="1">
      <c r="A7" s="612"/>
      <c r="B7" s="681" t="s">
        <v>1405</v>
      </c>
      <c r="C7" s="682"/>
      <c r="D7" s="683"/>
      <c r="E7" s="92"/>
      <c r="F7" s="93"/>
      <c r="G7" s="618" t="s">
        <v>1126</v>
      </c>
      <c r="H7" s="619"/>
      <c r="I7" s="619"/>
      <c r="J7" s="619"/>
      <c r="K7" s="619"/>
      <c r="L7" s="619"/>
      <c r="M7" s="620"/>
      <c r="O7" s="612"/>
      <c r="P7" s="681" t="s">
        <v>1520</v>
      </c>
      <c r="Q7" s="682"/>
      <c r="R7" s="683"/>
      <c r="S7" s="92"/>
      <c r="T7" s="93"/>
      <c r="U7" s="618" t="s">
        <v>1107</v>
      </c>
      <c r="V7" s="619"/>
      <c r="W7" s="619"/>
      <c r="X7" s="619"/>
      <c r="Y7" s="619"/>
      <c r="Z7" s="619"/>
      <c r="AA7" s="620"/>
    </row>
    <row r="8" spans="1:27" ht="12.75" customHeight="1">
      <c r="A8" s="612"/>
      <c r="B8" s="681" t="s">
        <v>1406</v>
      </c>
      <c r="C8" s="682"/>
      <c r="D8" s="683"/>
      <c r="E8" s="92"/>
      <c r="F8" s="93"/>
      <c r="G8" s="618" t="s">
        <v>1128</v>
      </c>
      <c r="H8" s="619"/>
      <c r="I8" s="619"/>
      <c r="J8" s="619"/>
      <c r="K8" s="619"/>
      <c r="L8" s="619"/>
      <c r="M8" s="620"/>
      <c r="O8" s="612"/>
      <c r="P8" s="681" t="s">
        <v>1521</v>
      </c>
      <c r="Q8" s="682"/>
      <c r="R8" s="683"/>
      <c r="S8" s="92"/>
      <c r="T8" s="93"/>
      <c r="U8" s="618" t="s">
        <v>1109</v>
      </c>
      <c r="V8" s="619"/>
      <c r="W8" s="619"/>
      <c r="X8" s="619"/>
      <c r="Y8" s="619"/>
      <c r="Z8" s="619"/>
      <c r="AA8" s="620"/>
    </row>
    <row r="9" spans="1:27" ht="12.75" customHeight="1">
      <c r="A9" s="612"/>
      <c r="B9" s="681" t="s">
        <v>1407</v>
      </c>
      <c r="C9" s="682"/>
      <c r="D9" s="683"/>
      <c r="E9" s="92"/>
      <c r="F9" s="93"/>
      <c r="G9" s="618" t="s">
        <v>1130</v>
      </c>
      <c r="H9" s="619"/>
      <c r="I9" s="619"/>
      <c r="J9" s="619"/>
      <c r="K9" s="619"/>
      <c r="L9" s="619"/>
      <c r="M9" s="620"/>
      <c r="O9" s="612"/>
      <c r="P9" s="681" t="s">
        <v>1522</v>
      </c>
      <c r="Q9" s="682"/>
      <c r="R9" s="683"/>
      <c r="S9" s="92"/>
      <c r="T9" s="93"/>
      <c r="U9" s="618" t="s">
        <v>1111</v>
      </c>
      <c r="V9" s="619"/>
      <c r="W9" s="619"/>
      <c r="X9" s="619"/>
      <c r="Y9" s="619"/>
      <c r="Z9" s="619"/>
      <c r="AA9" s="620"/>
    </row>
    <row r="10" spans="1:27" ht="12.75" customHeight="1">
      <c r="A10" s="612"/>
      <c r="B10" s="681" t="s">
        <v>1408</v>
      </c>
      <c r="C10" s="682"/>
      <c r="D10" s="683"/>
      <c r="E10" s="124"/>
      <c r="F10" s="93"/>
      <c r="G10" s="714" t="s">
        <v>1132</v>
      </c>
      <c r="H10" s="715"/>
      <c r="I10" s="715"/>
      <c r="J10" s="715"/>
      <c r="K10" s="715"/>
      <c r="L10" s="715"/>
      <c r="M10" s="716"/>
      <c r="O10" s="612"/>
      <c r="P10" s="681" t="s">
        <v>1523</v>
      </c>
      <c r="Q10" s="682"/>
      <c r="R10" s="683"/>
      <c r="S10" s="92"/>
      <c r="T10" s="93"/>
      <c r="U10" s="618" t="s">
        <v>1113</v>
      </c>
      <c r="V10" s="619"/>
      <c r="W10" s="619"/>
      <c r="X10" s="619"/>
      <c r="Y10" s="619"/>
      <c r="Z10" s="619"/>
      <c r="AA10" s="620"/>
    </row>
    <row r="11" spans="1:27" ht="12.75" customHeight="1">
      <c r="A11" s="612"/>
      <c r="B11" s="879" t="s">
        <v>1441</v>
      </c>
      <c r="C11" s="880"/>
      <c r="D11" s="881"/>
      <c r="E11" s="92"/>
      <c r="F11" s="93"/>
      <c r="G11" s="618" t="s">
        <v>1134</v>
      </c>
      <c r="H11" s="619"/>
      <c r="I11" s="619"/>
      <c r="J11" s="619"/>
      <c r="K11" s="619"/>
      <c r="L11" s="619"/>
      <c r="M11" s="620"/>
      <c r="O11" s="612"/>
      <c r="P11" s="681" t="s">
        <v>1524</v>
      </c>
      <c r="Q11" s="682"/>
      <c r="R11" s="683"/>
      <c r="S11" s="124"/>
      <c r="T11" s="93"/>
      <c r="U11" s="714" t="s">
        <v>1115</v>
      </c>
      <c r="V11" s="715"/>
      <c r="W11" s="715"/>
      <c r="X11" s="715"/>
      <c r="Y11" s="715"/>
      <c r="Z11" s="715"/>
      <c r="AA11" s="716"/>
    </row>
    <row r="12" spans="1:27" ht="12.75" customHeight="1">
      <c r="A12" s="612"/>
      <c r="B12" s="681" t="s">
        <v>1597</v>
      </c>
      <c r="C12" s="682"/>
      <c r="D12" s="683"/>
      <c r="E12" s="177"/>
      <c r="F12" s="93"/>
      <c r="G12" s="665" t="s">
        <v>1136</v>
      </c>
      <c r="H12" s="666"/>
      <c r="I12" s="666"/>
      <c r="J12" s="666"/>
      <c r="K12" s="666"/>
      <c r="L12" s="666"/>
      <c r="M12" s="667"/>
      <c r="O12" s="613"/>
      <c r="P12" s="847" t="s">
        <v>1118</v>
      </c>
      <c r="Q12" s="848"/>
      <c r="R12" s="849"/>
      <c r="S12" s="96">
        <f>SUM(S6:S11)</f>
        <v>0</v>
      </c>
      <c r="T12" s="98">
        <f>SUM(T6:T11)</f>
        <v>0</v>
      </c>
      <c r="U12" s="446"/>
      <c r="V12" s="447"/>
      <c r="W12" s="447"/>
      <c r="X12" s="447"/>
      <c r="Y12" s="447"/>
      <c r="Z12" s="447"/>
      <c r="AA12" s="448"/>
    </row>
    <row r="13" spans="1:27" ht="12.75" customHeight="1">
      <c r="A13" s="612"/>
      <c r="B13" s="874" t="s">
        <v>1442</v>
      </c>
      <c r="C13" s="875"/>
      <c r="D13" s="876"/>
      <c r="E13" s="92"/>
      <c r="F13" s="93"/>
      <c r="G13" s="618" t="s">
        <v>1138</v>
      </c>
      <c r="H13" s="619"/>
      <c r="I13" s="619"/>
      <c r="J13" s="619"/>
      <c r="K13" s="619"/>
      <c r="L13" s="619"/>
      <c r="M13" s="620"/>
      <c r="O13" s="169"/>
      <c r="T13" s="101"/>
      <c r="U13" s="101"/>
      <c r="V13" s="101"/>
      <c r="W13" s="101"/>
      <c r="X13" s="101"/>
      <c r="Y13" s="101"/>
      <c r="Z13" s="101"/>
      <c r="AA13" s="101"/>
    </row>
    <row r="14" spans="1:27" ht="12.75" customHeight="1">
      <c r="A14" s="613"/>
      <c r="B14" s="847" t="s">
        <v>1118</v>
      </c>
      <c r="C14" s="848"/>
      <c r="D14" s="849"/>
      <c r="E14" s="96">
        <f>SUM(E6:E13)</f>
        <v>0</v>
      </c>
      <c r="F14" s="98">
        <f>SUM(F6:F13)</f>
        <v>0</v>
      </c>
      <c r="G14" s="624"/>
      <c r="H14" s="625"/>
      <c r="I14" s="625"/>
      <c r="J14" s="625"/>
      <c r="K14" s="625"/>
      <c r="L14" s="625"/>
      <c r="M14" s="626"/>
      <c r="T14" s="101"/>
      <c r="U14" s="101"/>
      <c r="V14" s="101"/>
      <c r="W14" s="101"/>
      <c r="X14" s="101"/>
      <c r="Y14" s="101"/>
      <c r="Z14" s="101"/>
      <c r="AA14" s="101"/>
    </row>
    <row r="15" spans="1:27" ht="12.75" customHeight="1">
      <c r="A15" s="611" t="s">
        <v>1526</v>
      </c>
      <c r="B15" s="874" t="s">
        <v>1409</v>
      </c>
      <c r="C15" s="875"/>
      <c r="D15" s="876"/>
      <c r="E15" s="177"/>
      <c r="F15" s="93"/>
      <c r="G15" s="665" t="s">
        <v>1144</v>
      </c>
      <c r="H15" s="666"/>
      <c r="I15" s="666"/>
      <c r="J15" s="666"/>
      <c r="K15" s="666"/>
      <c r="L15" s="666"/>
      <c r="M15" s="667"/>
      <c r="O15" s="886" t="s">
        <v>1181</v>
      </c>
      <c r="P15" s="887"/>
      <c r="Q15" s="887"/>
      <c r="R15" s="888"/>
      <c r="S15" s="132">
        <f>SUM(E14,E26,E30,E36,E42,S12)</f>
        <v>0</v>
      </c>
      <c r="T15" s="133">
        <f>SUM(F14,F26,F30,F36,F42,T12)</f>
        <v>0</v>
      </c>
      <c r="U15" s="101"/>
      <c r="V15" s="101"/>
      <c r="W15" s="101"/>
      <c r="X15" s="101"/>
      <c r="Y15" s="101"/>
      <c r="Z15" s="101"/>
      <c r="AA15" s="101"/>
    </row>
    <row r="16" spans="1:27" ht="12.75" customHeight="1">
      <c r="A16" s="612"/>
      <c r="B16" s="681" t="s">
        <v>1410</v>
      </c>
      <c r="C16" s="682"/>
      <c r="D16" s="683"/>
      <c r="E16" s="92"/>
      <c r="F16" s="93"/>
      <c r="G16" s="618" t="s">
        <v>1146</v>
      </c>
      <c r="H16" s="619"/>
      <c r="I16" s="619"/>
      <c r="J16" s="619"/>
      <c r="K16" s="619"/>
      <c r="L16" s="619"/>
      <c r="M16" s="620"/>
    </row>
    <row r="17" spans="1:26" ht="12.75" customHeight="1">
      <c r="A17" s="612"/>
      <c r="B17" s="681" t="s">
        <v>1411</v>
      </c>
      <c r="C17" s="682"/>
      <c r="D17" s="683"/>
      <c r="E17" s="92"/>
      <c r="F17" s="93"/>
      <c r="G17" s="618" t="s">
        <v>1148</v>
      </c>
      <c r="H17" s="619"/>
      <c r="I17" s="619"/>
      <c r="J17" s="619"/>
      <c r="K17" s="619"/>
      <c r="L17" s="619"/>
      <c r="M17" s="620"/>
    </row>
    <row r="18" spans="1:26" ht="12.75" customHeight="1">
      <c r="A18" s="612"/>
      <c r="B18" s="681" t="s">
        <v>1412</v>
      </c>
      <c r="C18" s="682"/>
      <c r="D18" s="683"/>
      <c r="E18" s="92"/>
      <c r="F18" s="93"/>
      <c r="G18" s="618" t="s">
        <v>1150</v>
      </c>
      <c r="H18" s="619"/>
      <c r="I18" s="619"/>
      <c r="J18" s="619"/>
      <c r="K18" s="619"/>
      <c r="L18" s="619"/>
      <c r="M18" s="620"/>
      <c r="P18" s="47" t="s">
        <v>1607</v>
      </c>
    </row>
    <row r="19" spans="1:26" ht="12.75" customHeight="1">
      <c r="A19" s="612"/>
      <c r="B19" s="879" t="s">
        <v>1413</v>
      </c>
      <c r="C19" s="880"/>
      <c r="D19" s="881"/>
      <c r="E19" s="92"/>
      <c r="F19" s="93"/>
      <c r="G19" s="618" t="s">
        <v>1152</v>
      </c>
      <c r="H19" s="619"/>
      <c r="I19" s="619"/>
      <c r="J19" s="619"/>
      <c r="K19" s="619"/>
      <c r="L19" s="619"/>
      <c r="M19" s="620"/>
    </row>
    <row r="20" spans="1:26" ht="12.75" customHeight="1">
      <c r="A20" s="612"/>
      <c r="B20" s="871" t="s">
        <v>1414</v>
      </c>
      <c r="C20" s="872"/>
      <c r="D20" s="889"/>
      <c r="E20" s="92"/>
      <c r="F20" s="93"/>
      <c r="G20" s="494" t="s">
        <v>1168</v>
      </c>
      <c r="H20" s="495"/>
      <c r="I20" s="495"/>
      <c r="J20" s="495"/>
      <c r="K20" s="495"/>
      <c r="L20" s="495"/>
      <c r="M20" s="498"/>
    </row>
    <row r="21" spans="1:26" ht="12.75" customHeight="1">
      <c r="A21" s="612"/>
      <c r="B21" s="874" t="s">
        <v>1415</v>
      </c>
      <c r="C21" s="875"/>
      <c r="D21" s="876"/>
      <c r="E21" s="92"/>
      <c r="F21" s="93"/>
      <c r="G21" s="494" t="s">
        <v>1170</v>
      </c>
      <c r="H21" s="495"/>
      <c r="I21" s="495"/>
      <c r="J21" s="495"/>
      <c r="K21" s="495"/>
      <c r="L21" s="495"/>
      <c r="M21" s="498"/>
      <c r="Z21" s="166"/>
    </row>
    <row r="22" spans="1:26" ht="12.75" customHeight="1">
      <c r="A22" s="612"/>
      <c r="B22" s="681" t="s">
        <v>1416</v>
      </c>
      <c r="C22" s="682"/>
      <c r="D22" s="683"/>
      <c r="E22" s="92"/>
      <c r="F22" s="93"/>
      <c r="G22" s="494" t="s">
        <v>1172</v>
      </c>
      <c r="H22" s="495"/>
      <c r="I22" s="495"/>
      <c r="J22" s="495"/>
      <c r="K22" s="495"/>
      <c r="L22" s="495"/>
      <c r="M22" s="498"/>
    </row>
    <row r="23" spans="1:26" ht="12.75" customHeight="1">
      <c r="A23" s="612"/>
      <c r="B23" s="681" t="s">
        <v>1417</v>
      </c>
      <c r="C23" s="682"/>
      <c r="D23" s="683"/>
      <c r="E23" s="92"/>
      <c r="F23" s="93"/>
      <c r="G23" s="494" t="s">
        <v>1174</v>
      </c>
      <c r="H23" s="495"/>
      <c r="I23" s="495"/>
      <c r="J23" s="495"/>
      <c r="K23" s="495"/>
      <c r="L23" s="495"/>
      <c r="M23" s="498"/>
    </row>
    <row r="24" spans="1:26" ht="12.75" customHeight="1">
      <c r="A24" s="612"/>
      <c r="B24" s="879" t="s">
        <v>1418</v>
      </c>
      <c r="C24" s="880"/>
      <c r="D24" s="881"/>
      <c r="E24" s="92"/>
      <c r="F24" s="93"/>
      <c r="G24" s="494" t="s">
        <v>1175</v>
      </c>
      <c r="H24" s="495"/>
      <c r="I24" s="495"/>
      <c r="J24" s="495"/>
      <c r="K24" s="495"/>
      <c r="L24" s="495"/>
      <c r="M24" s="498"/>
    </row>
    <row r="25" spans="1:26" ht="12.75" customHeight="1">
      <c r="A25" s="612"/>
      <c r="B25" s="879" t="s">
        <v>1513</v>
      </c>
      <c r="C25" s="880"/>
      <c r="D25" s="881"/>
      <c r="E25" s="124"/>
      <c r="F25" s="93"/>
      <c r="G25" s="714" t="s">
        <v>1177</v>
      </c>
      <c r="H25" s="715"/>
      <c r="I25" s="715"/>
      <c r="J25" s="715"/>
      <c r="K25" s="715"/>
      <c r="L25" s="715"/>
      <c r="M25" s="716"/>
    </row>
    <row r="26" spans="1:26" ht="12.75" customHeight="1">
      <c r="A26" s="613"/>
      <c r="B26" s="847" t="s">
        <v>1118</v>
      </c>
      <c r="C26" s="848"/>
      <c r="D26" s="849"/>
      <c r="E26" s="96">
        <f>SUM(E15:E25)</f>
        <v>0</v>
      </c>
      <c r="F26" s="98">
        <f>SUM(F15:F25)</f>
        <v>0</v>
      </c>
      <c r="G26" s="624"/>
      <c r="H26" s="625"/>
      <c r="I26" s="625"/>
      <c r="J26" s="625"/>
      <c r="K26" s="625"/>
      <c r="L26" s="625"/>
      <c r="M26" s="626"/>
    </row>
    <row r="27" spans="1:26" ht="12.75" customHeight="1">
      <c r="A27" s="865" t="s">
        <v>1620</v>
      </c>
      <c r="B27" s="874" t="s">
        <v>1419</v>
      </c>
      <c r="C27" s="875"/>
      <c r="D27" s="876"/>
      <c r="E27" s="92"/>
      <c r="F27" s="93"/>
      <c r="G27" s="494" t="s">
        <v>1162</v>
      </c>
      <c r="H27" s="495"/>
      <c r="I27" s="495"/>
      <c r="J27" s="495"/>
      <c r="K27" s="495"/>
      <c r="L27" s="495"/>
      <c r="M27" s="498"/>
    </row>
    <row r="28" spans="1:26" ht="12.75" customHeight="1">
      <c r="A28" s="866"/>
      <c r="B28" s="681" t="s">
        <v>1420</v>
      </c>
      <c r="C28" s="682"/>
      <c r="D28" s="683"/>
      <c r="E28" s="92"/>
      <c r="F28" s="93"/>
      <c r="G28" s="494" t="s">
        <v>1164</v>
      </c>
      <c r="H28" s="495"/>
      <c r="I28" s="495"/>
      <c r="J28" s="495"/>
      <c r="K28" s="495"/>
      <c r="L28" s="495"/>
      <c r="M28" s="498"/>
    </row>
    <row r="29" spans="1:26" ht="12.75" customHeight="1">
      <c r="A29" s="866"/>
      <c r="B29" s="681" t="s">
        <v>1421</v>
      </c>
      <c r="C29" s="682"/>
      <c r="D29" s="683"/>
      <c r="E29" s="92"/>
      <c r="F29" s="93"/>
      <c r="G29" s="494" t="s">
        <v>1166</v>
      </c>
      <c r="H29" s="495"/>
      <c r="I29" s="495"/>
      <c r="J29" s="495"/>
      <c r="K29" s="495"/>
      <c r="L29" s="495"/>
      <c r="M29" s="498"/>
    </row>
    <row r="30" spans="1:26" ht="12.75" customHeight="1">
      <c r="A30" s="867"/>
      <c r="B30" s="847" t="s">
        <v>1118</v>
      </c>
      <c r="C30" s="848"/>
      <c r="D30" s="849"/>
      <c r="E30" s="96">
        <f>SUM(E27:E29)</f>
        <v>0</v>
      </c>
      <c r="F30" s="98">
        <f>SUM(F27:F29)</f>
        <v>0</v>
      </c>
      <c r="G30" s="624"/>
      <c r="H30" s="625"/>
      <c r="I30" s="625"/>
      <c r="J30" s="625"/>
      <c r="K30" s="625"/>
      <c r="L30" s="625"/>
      <c r="M30" s="626"/>
    </row>
    <row r="31" spans="1:26" ht="12.75" customHeight="1">
      <c r="A31" s="865" t="s">
        <v>1628</v>
      </c>
      <c r="B31" s="699" t="s">
        <v>1422</v>
      </c>
      <c r="C31" s="700"/>
      <c r="D31" s="701"/>
      <c r="E31" s="92"/>
      <c r="F31" s="93"/>
      <c r="G31" s="618" t="s">
        <v>1140</v>
      </c>
      <c r="H31" s="619"/>
      <c r="I31" s="619"/>
      <c r="J31" s="619"/>
      <c r="K31" s="619"/>
      <c r="L31" s="619"/>
      <c r="M31" s="620"/>
    </row>
    <row r="32" spans="1:26" ht="12.75" customHeight="1">
      <c r="A32" s="866"/>
      <c r="B32" s="135" t="s">
        <v>1443</v>
      </c>
      <c r="C32" s="136"/>
      <c r="D32" s="137"/>
      <c r="E32" s="203"/>
      <c r="F32" s="120"/>
      <c r="G32" s="714" t="s">
        <v>1141</v>
      </c>
      <c r="H32" s="715"/>
      <c r="I32" s="715"/>
      <c r="J32" s="715"/>
      <c r="K32" s="715"/>
      <c r="L32" s="715"/>
      <c r="M32" s="716"/>
    </row>
    <row r="33" spans="1:13" ht="12.75" customHeight="1">
      <c r="A33" s="866"/>
      <c r="B33" s="135" t="s">
        <v>1444</v>
      </c>
      <c r="C33" s="136"/>
      <c r="D33" s="137"/>
      <c r="E33" s="106"/>
      <c r="F33" s="120"/>
      <c r="G33" s="618" t="s">
        <v>1154</v>
      </c>
      <c r="H33" s="619"/>
      <c r="I33" s="619"/>
      <c r="J33" s="619"/>
      <c r="K33" s="619"/>
      <c r="L33" s="619"/>
      <c r="M33" s="620"/>
    </row>
    <row r="34" spans="1:13" ht="12.75" customHeight="1">
      <c r="A34" s="866"/>
      <c r="B34" s="135" t="s">
        <v>1445</v>
      </c>
      <c r="C34" s="136"/>
      <c r="D34" s="137"/>
      <c r="E34" s="106"/>
      <c r="F34" s="120"/>
      <c r="G34" s="618" t="s">
        <v>1156</v>
      </c>
      <c r="H34" s="619"/>
      <c r="I34" s="619"/>
      <c r="J34" s="619"/>
      <c r="K34" s="619"/>
      <c r="L34" s="619"/>
      <c r="M34" s="620"/>
    </row>
    <row r="35" spans="1:13" ht="12.75" customHeight="1">
      <c r="A35" s="866"/>
      <c r="B35" s="135" t="s">
        <v>1446</v>
      </c>
      <c r="C35" s="136"/>
      <c r="D35" s="137"/>
      <c r="E35" s="106"/>
      <c r="F35" s="120"/>
      <c r="G35" s="618" t="s">
        <v>1158</v>
      </c>
      <c r="H35" s="619"/>
      <c r="I35" s="619"/>
      <c r="J35" s="619"/>
      <c r="K35" s="619"/>
      <c r="L35" s="619"/>
      <c r="M35" s="620"/>
    </row>
    <row r="36" spans="1:13" ht="12.75" customHeight="1">
      <c r="A36" s="867"/>
      <c r="B36" s="847" t="s">
        <v>1118</v>
      </c>
      <c r="C36" s="848"/>
      <c r="D36" s="849"/>
      <c r="E36" s="96">
        <f>SUM(E31:E35)</f>
        <v>0</v>
      </c>
      <c r="F36" s="98">
        <f>SUM(F31:F35)</f>
        <v>0</v>
      </c>
      <c r="G36" s="624"/>
      <c r="H36" s="625"/>
      <c r="I36" s="625"/>
      <c r="J36" s="625"/>
      <c r="K36" s="625"/>
      <c r="L36" s="625"/>
      <c r="M36" s="626"/>
    </row>
    <row r="37" spans="1:13" ht="12.75" customHeight="1">
      <c r="A37" s="865" t="s">
        <v>1527</v>
      </c>
      <c r="B37" s="699" t="s">
        <v>1514</v>
      </c>
      <c r="C37" s="700"/>
      <c r="D37" s="701"/>
      <c r="E37" s="92"/>
      <c r="F37" s="93"/>
      <c r="G37" s="489" t="s">
        <v>1299</v>
      </c>
      <c r="H37" s="490"/>
      <c r="I37" s="490"/>
      <c r="J37" s="490"/>
      <c r="K37" s="490"/>
      <c r="L37" s="490"/>
      <c r="M37" s="491"/>
    </row>
    <row r="38" spans="1:13" ht="12.75" customHeight="1">
      <c r="A38" s="866"/>
      <c r="B38" s="135" t="s">
        <v>1515</v>
      </c>
      <c r="C38" s="136"/>
      <c r="D38" s="137"/>
      <c r="E38" s="92"/>
      <c r="F38" s="93"/>
      <c r="G38" s="494" t="s">
        <v>1300</v>
      </c>
      <c r="H38" s="495"/>
      <c r="I38" s="495"/>
      <c r="J38" s="495"/>
      <c r="K38" s="495"/>
      <c r="L38" s="495"/>
      <c r="M38" s="498"/>
    </row>
    <row r="39" spans="1:13" ht="12.75" customHeight="1">
      <c r="A39" s="866"/>
      <c r="B39" s="135" t="s">
        <v>1516</v>
      </c>
      <c r="C39" s="136"/>
      <c r="D39" s="137"/>
      <c r="E39" s="92"/>
      <c r="F39" s="93"/>
      <c r="G39" s="618" t="s">
        <v>1117</v>
      </c>
      <c r="H39" s="619"/>
      <c r="I39" s="619"/>
      <c r="J39" s="619"/>
      <c r="K39" s="619"/>
      <c r="L39" s="619"/>
      <c r="M39" s="620"/>
    </row>
    <row r="40" spans="1:13" ht="12.75" customHeight="1">
      <c r="A40" s="866"/>
      <c r="B40" s="135" t="s">
        <v>1517</v>
      </c>
      <c r="C40" s="136"/>
      <c r="D40" s="137"/>
      <c r="E40" s="177"/>
      <c r="F40" s="93"/>
      <c r="G40" s="665" t="s">
        <v>1119</v>
      </c>
      <c r="H40" s="666"/>
      <c r="I40" s="666"/>
      <c r="J40" s="666"/>
      <c r="K40" s="666"/>
      <c r="L40" s="666"/>
      <c r="M40" s="667"/>
    </row>
    <row r="41" spans="1:13" ht="12.75" customHeight="1">
      <c r="A41" s="866"/>
      <c r="B41" s="135" t="s">
        <v>1518</v>
      </c>
      <c r="C41" s="136"/>
      <c r="D41" s="137"/>
      <c r="E41" s="124"/>
      <c r="F41" s="93"/>
      <c r="G41" s="714" t="s">
        <v>1121</v>
      </c>
      <c r="H41" s="715"/>
      <c r="I41" s="715"/>
      <c r="J41" s="715"/>
      <c r="K41" s="715"/>
      <c r="L41" s="715"/>
      <c r="M41" s="716"/>
    </row>
    <row r="42" spans="1:13" ht="12.75" customHeight="1">
      <c r="A42" s="867"/>
      <c r="B42" s="847" t="s">
        <v>1118</v>
      </c>
      <c r="C42" s="848"/>
      <c r="D42" s="849"/>
      <c r="E42" s="96">
        <f>SUM(E37:E41)</f>
        <v>0</v>
      </c>
      <c r="F42" s="98">
        <f>SUM(F37:F41)</f>
        <v>0</v>
      </c>
      <c r="G42" s="624"/>
      <c r="H42" s="625"/>
      <c r="I42" s="625"/>
      <c r="J42" s="625"/>
      <c r="K42" s="625"/>
      <c r="L42" s="625"/>
      <c r="M42" s="626"/>
    </row>
    <row r="43" spans="1:13" ht="12.75" customHeight="1">
      <c r="A43" s="169"/>
      <c r="B43" s="884"/>
      <c r="C43" s="884"/>
      <c r="D43" s="884"/>
      <c r="E43" s="166"/>
      <c r="F43" s="166"/>
      <c r="G43" s="885"/>
      <c r="H43" s="885"/>
      <c r="I43" s="885"/>
      <c r="J43" s="885"/>
      <c r="K43" s="885"/>
      <c r="L43" s="885"/>
      <c r="M43" s="885"/>
    </row>
    <row r="44" spans="1:13" ht="12.75" customHeight="1"/>
    <row r="45" spans="1:13" ht="12.75" customHeight="1"/>
    <row r="46" spans="1:13" ht="12.75" customHeight="1"/>
    <row r="47" spans="1:13" ht="12.75" customHeight="1"/>
    <row r="48" spans="1:13" ht="12.75" customHeight="1"/>
    <row r="49" spans="2:27" ht="12.75" customHeight="1"/>
    <row r="50" spans="2:27" ht="12.75" customHeight="1"/>
    <row r="51" spans="2:27" ht="12.75" customHeight="1">
      <c r="N51" s="67" t="s">
        <v>28</v>
      </c>
    </row>
    <row r="52" spans="2:27" ht="12.75" customHeight="1"/>
    <row r="53" spans="2:27" ht="12.75" customHeight="1"/>
    <row r="54" spans="2:27" ht="12.75" customHeight="1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</row>
    <row r="55" spans="2:27" ht="12.75" customHeight="1"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</row>
    <row r="56" spans="2:27" ht="12.75" customHeight="1"/>
    <row r="57" spans="2:27" ht="12.75" customHeight="1"/>
    <row r="58" spans="2:27" ht="12.75" customHeight="1"/>
    <row r="59" spans="2:27" ht="12.75" customHeight="1"/>
    <row r="60" spans="2:27" ht="12.75" customHeight="1"/>
    <row r="61" spans="2:27" ht="12.75" customHeight="1"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</row>
    <row r="62" spans="2:27" ht="12.75" customHeight="1"/>
    <row r="63" spans="2:27" ht="12.75" customHeight="1"/>
    <row r="64" spans="2:27" ht="12.75" customHeight="1">
      <c r="N64" s="66"/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</sheetData>
  <mergeCells count="107">
    <mergeCell ref="B7:D7"/>
    <mergeCell ref="G7:M7"/>
    <mergeCell ref="G27:M27"/>
    <mergeCell ref="B30:D30"/>
    <mergeCell ref="G30:M30"/>
    <mergeCell ref="B8:D8"/>
    <mergeCell ref="G8:M8"/>
    <mergeCell ref="B13:D13"/>
    <mergeCell ref="G13:M13"/>
    <mergeCell ref="B10:D10"/>
    <mergeCell ref="G10:M10"/>
    <mergeCell ref="B43:D43"/>
    <mergeCell ref="G43:M43"/>
    <mergeCell ref="O15:R15"/>
    <mergeCell ref="G40:M40"/>
    <mergeCell ref="G39:M39"/>
    <mergeCell ref="G37:M37"/>
    <mergeCell ref="G38:M38"/>
    <mergeCell ref="B9:D9"/>
    <mergeCell ref="G9:M9"/>
    <mergeCell ref="G35:M35"/>
    <mergeCell ref="G33:M33"/>
    <mergeCell ref="G34:M34"/>
    <mergeCell ref="B42:D42"/>
    <mergeCell ref="G42:M42"/>
    <mergeCell ref="B20:D20"/>
    <mergeCell ref="G20:M20"/>
    <mergeCell ref="G26:M26"/>
    <mergeCell ref="B26:D26"/>
    <mergeCell ref="B17:D17"/>
    <mergeCell ref="G17:M17"/>
    <mergeCell ref="B11:D11"/>
    <mergeCell ref="G11:M11"/>
    <mergeCell ref="B24:D24"/>
    <mergeCell ref="G24:M24"/>
    <mergeCell ref="U5:AA5"/>
    <mergeCell ref="U6:AA6"/>
    <mergeCell ref="U7:AA7"/>
    <mergeCell ref="U2:AA2"/>
    <mergeCell ref="B5:D5"/>
    <mergeCell ref="A1:C1"/>
    <mergeCell ref="A2:C2"/>
    <mergeCell ref="A3:C3"/>
    <mergeCell ref="U3:Z3"/>
    <mergeCell ref="U4:W4"/>
    <mergeCell ref="Y4:Z4"/>
    <mergeCell ref="P5:R5"/>
    <mergeCell ref="O6:O12"/>
    <mergeCell ref="B12:D12"/>
    <mergeCell ref="G12:M12"/>
    <mergeCell ref="U9:AA9"/>
    <mergeCell ref="U10:AA10"/>
    <mergeCell ref="U11:AA11"/>
    <mergeCell ref="U12:AA12"/>
    <mergeCell ref="P10:R10"/>
    <mergeCell ref="P11:R11"/>
    <mergeCell ref="G5:M5"/>
    <mergeCell ref="B6:D6"/>
    <mergeCell ref="G6:M6"/>
    <mergeCell ref="G36:M36"/>
    <mergeCell ref="A27:A30"/>
    <mergeCell ref="B37:D37"/>
    <mergeCell ref="P8:R8"/>
    <mergeCell ref="P9:R9"/>
    <mergeCell ref="P12:R12"/>
    <mergeCell ref="A6:A14"/>
    <mergeCell ref="P2:Q2"/>
    <mergeCell ref="D2:E2"/>
    <mergeCell ref="F2:G2"/>
    <mergeCell ref="K2:M2"/>
    <mergeCell ref="D3:S3"/>
    <mergeCell ref="B14:D14"/>
    <mergeCell ref="G14:M14"/>
    <mergeCell ref="B18:D18"/>
    <mergeCell ref="G18:M18"/>
    <mergeCell ref="B31:D31"/>
    <mergeCell ref="G31:M31"/>
    <mergeCell ref="G32:M32"/>
    <mergeCell ref="B28:D28"/>
    <mergeCell ref="G28:M28"/>
    <mergeCell ref="B29:D29"/>
    <mergeCell ref="G29:M29"/>
    <mergeCell ref="B27:D27"/>
    <mergeCell ref="D1:W1"/>
    <mergeCell ref="X1:AA1"/>
    <mergeCell ref="G41:M41"/>
    <mergeCell ref="P6:R6"/>
    <mergeCell ref="P7:R7"/>
    <mergeCell ref="U8:AA8"/>
    <mergeCell ref="A15:A26"/>
    <mergeCell ref="A31:A36"/>
    <mergeCell ref="A37:A42"/>
    <mergeCell ref="B15:D15"/>
    <mergeCell ref="G15:M15"/>
    <mergeCell ref="B16:D16"/>
    <mergeCell ref="G16:M16"/>
    <mergeCell ref="B23:D23"/>
    <mergeCell ref="G23:M23"/>
    <mergeCell ref="B25:D25"/>
    <mergeCell ref="G25:M25"/>
    <mergeCell ref="B21:D21"/>
    <mergeCell ref="G21:M21"/>
    <mergeCell ref="B22:D22"/>
    <mergeCell ref="G22:M22"/>
    <mergeCell ref="B19:D19"/>
    <mergeCell ref="G19:M19"/>
    <mergeCell ref="B36:D36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AA99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8" width="2.625" style="47" customWidth="1"/>
    <col min="9" max="9" width="3.75" style="47" customWidth="1"/>
    <col min="10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1" width="3.125" style="47" customWidth="1"/>
    <col min="62" max="16384" width="9" style="47"/>
  </cols>
  <sheetData>
    <row r="1" spans="1:27" s="40" customFormat="1" ht="18.75" customHeight="1">
      <c r="A1" s="882" t="s">
        <v>1319</v>
      </c>
      <c r="B1" s="883"/>
      <c r="C1" s="883"/>
      <c r="D1" s="896" t="s">
        <v>1190</v>
      </c>
      <c r="E1" s="896"/>
      <c r="F1" s="898" t="s">
        <v>1103</v>
      </c>
      <c r="G1" s="846"/>
      <c r="H1" s="846"/>
      <c r="I1" s="846"/>
      <c r="J1" s="846"/>
      <c r="K1" s="846"/>
      <c r="L1" s="846"/>
      <c r="M1" s="846"/>
      <c r="N1" s="846"/>
      <c r="O1" s="846"/>
      <c r="P1" s="846"/>
      <c r="Q1" s="846"/>
      <c r="R1" s="846"/>
      <c r="S1" s="846"/>
      <c r="T1" s="846"/>
      <c r="U1" s="846"/>
      <c r="V1" s="846"/>
      <c r="W1" s="846"/>
      <c r="X1" s="650" t="str">
        <f>集計表!AB1</f>
        <v>2025/12</v>
      </c>
      <c r="Y1" s="650"/>
      <c r="Z1" s="650"/>
      <c r="AA1" s="651"/>
    </row>
    <row r="2" spans="1:27" ht="18.75" customHeight="1">
      <c r="A2" s="560" t="s">
        <v>48</v>
      </c>
      <c r="B2" s="578"/>
      <c r="C2" s="561"/>
      <c r="D2" s="585">
        <v>2024</v>
      </c>
      <c r="E2" s="585"/>
      <c r="F2" s="855">
        <f>集計表!F2</f>
        <v>45994</v>
      </c>
      <c r="G2" s="855"/>
      <c r="H2" s="218"/>
      <c r="I2" s="42" t="s">
        <v>1097</v>
      </c>
      <c r="J2" s="148" t="s">
        <v>1307</v>
      </c>
      <c r="K2" s="649">
        <f>集計表!L2</f>
        <v>45996</v>
      </c>
      <c r="L2" s="677"/>
      <c r="M2" s="677"/>
      <c r="N2" s="43" t="s">
        <v>49</v>
      </c>
      <c r="O2" s="44" t="s">
        <v>1308</v>
      </c>
      <c r="P2" s="657">
        <f>集計表!R2</f>
        <v>45997</v>
      </c>
      <c r="Q2" s="657"/>
      <c r="R2" s="45" t="s">
        <v>1309</v>
      </c>
      <c r="S2" s="118" t="s">
        <v>19</v>
      </c>
      <c r="T2" s="84" t="s">
        <v>1311</v>
      </c>
      <c r="U2" s="897">
        <f>申込書!C9</f>
        <v>0</v>
      </c>
      <c r="V2" s="558"/>
      <c r="W2" s="558"/>
      <c r="X2" s="558"/>
      <c r="Y2" s="558"/>
      <c r="Z2" s="558"/>
      <c r="AA2" s="559"/>
    </row>
    <row r="3" spans="1:27" ht="18.75" customHeight="1">
      <c r="A3" s="579" t="s">
        <v>46</v>
      </c>
      <c r="B3" s="580"/>
      <c r="C3" s="581"/>
      <c r="D3" s="653">
        <f>集計表!D3</f>
        <v>0</v>
      </c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654"/>
      <c r="Q3" s="654"/>
      <c r="R3" s="654"/>
      <c r="S3" s="654"/>
      <c r="T3" s="84" t="s">
        <v>51</v>
      </c>
      <c r="U3" s="646">
        <f>集計表!N33</f>
        <v>0</v>
      </c>
      <c r="V3" s="646"/>
      <c r="W3" s="646"/>
      <c r="X3" s="646"/>
      <c r="Y3" s="646"/>
      <c r="Z3" s="646"/>
      <c r="AA3" s="48" t="s">
        <v>52</v>
      </c>
    </row>
    <row r="4" spans="1:27" ht="15" customHeight="1">
      <c r="A4" s="47" t="s">
        <v>1322</v>
      </c>
      <c r="U4" s="451" t="s">
        <v>6</v>
      </c>
      <c r="V4" s="451"/>
      <c r="W4" s="451"/>
      <c r="X4" s="85" t="s">
        <v>1317</v>
      </c>
      <c r="Y4" s="684">
        <f>F31+T22</f>
        <v>0</v>
      </c>
      <c r="Z4" s="451"/>
      <c r="AA4" s="47" t="s">
        <v>1313</v>
      </c>
    </row>
    <row r="5" spans="1:27" ht="12.75" customHeight="1">
      <c r="A5" s="89"/>
      <c r="B5" s="644" t="s">
        <v>1314</v>
      </c>
      <c r="C5" s="642"/>
      <c r="D5" s="645"/>
      <c r="E5" s="119" t="s">
        <v>7</v>
      </c>
      <c r="F5" s="88" t="s">
        <v>8</v>
      </c>
      <c r="G5" s="642" t="s">
        <v>1318</v>
      </c>
      <c r="H5" s="642"/>
      <c r="I5" s="642"/>
      <c r="J5" s="642"/>
      <c r="K5" s="642"/>
      <c r="L5" s="642"/>
      <c r="M5" s="643"/>
      <c r="N5" s="219"/>
      <c r="O5" s="89"/>
      <c r="P5" s="644" t="s">
        <v>1314</v>
      </c>
      <c r="Q5" s="642"/>
      <c r="R5" s="645"/>
      <c r="S5" s="119" t="s">
        <v>7</v>
      </c>
      <c r="T5" s="88" t="s">
        <v>8</v>
      </c>
      <c r="U5" s="642" t="s">
        <v>1318</v>
      </c>
      <c r="V5" s="642"/>
      <c r="W5" s="642"/>
      <c r="X5" s="642"/>
      <c r="Y5" s="642"/>
      <c r="Z5" s="642"/>
      <c r="AA5" s="643"/>
    </row>
    <row r="6" spans="1:27" ht="12.75" customHeight="1">
      <c r="A6" s="611" t="s">
        <v>1507</v>
      </c>
      <c r="B6" s="699" t="s">
        <v>1423</v>
      </c>
      <c r="C6" s="700"/>
      <c r="D6" s="701"/>
      <c r="E6" s="177"/>
      <c r="F6" s="122"/>
      <c r="G6" s="489" t="s">
        <v>1235</v>
      </c>
      <c r="H6" s="490"/>
      <c r="I6" s="490"/>
      <c r="J6" s="490"/>
      <c r="K6" s="490"/>
      <c r="L6" s="490"/>
      <c r="M6" s="491"/>
      <c r="N6" s="219"/>
      <c r="O6" s="865" t="s">
        <v>1510</v>
      </c>
      <c r="P6" s="699" t="s">
        <v>1596</v>
      </c>
      <c r="Q6" s="700"/>
      <c r="R6" s="701"/>
      <c r="S6" s="106"/>
      <c r="T6" s="120"/>
      <c r="U6" s="494" t="s">
        <v>1266</v>
      </c>
      <c r="V6" s="495"/>
      <c r="W6" s="495"/>
      <c r="X6" s="495"/>
      <c r="Y6" s="495"/>
      <c r="Z6" s="495"/>
      <c r="AA6" s="498"/>
    </row>
    <row r="7" spans="1:27" ht="12.75" customHeight="1">
      <c r="A7" s="612"/>
      <c r="B7" s="871" t="s">
        <v>1424</v>
      </c>
      <c r="C7" s="872"/>
      <c r="D7" s="889"/>
      <c r="E7" s="92"/>
      <c r="F7" s="93"/>
      <c r="G7" s="494" t="s">
        <v>1237</v>
      </c>
      <c r="H7" s="495"/>
      <c r="I7" s="495"/>
      <c r="J7" s="495"/>
      <c r="K7" s="495"/>
      <c r="L7" s="495"/>
      <c r="M7" s="498"/>
      <c r="N7" s="219"/>
      <c r="O7" s="866"/>
      <c r="P7" s="681" t="s">
        <v>1433</v>
      </c>
      <c r="Q7" s="682"/>
      <c r="R7" s="683"/>
      <c r="S7" s="124"/>
      <c r="T7" s="125"/>
      <c r="U7" s="494" t="s">
        <v>1268</v>
      </c>
      <c r="V7" s="495"/>
      <c r="W7" s="495"/>
      <c r="X7" s="495"/>
      <c r="Y7" s="495"/>
      <c r="Z7" s="495"/>
      <c r="AA7" s="498"/>
    </row>
    <row r="8" spans="1:27" ht="12.75" customHeight="1">
      <c r="A8" s="612"/>
      <c r="B8" s="681" t="s">
        <v>1425</v>
      </c>
      <c r="C8" s="682"/>
      <c r="D8" s="683"/>
      <c r="E8" s="92"/>
      <c r="F8" s="93"/>
      <c r="G8" s="494" t="s">
        <v>1239</v>
      </c>
      <c r="H8" s="495"/>
      <c r="I8" s="495"/>
      <c r="J8" s="495"/>
      <c r="K8" s="495"/>
      <c r="L8" s="495"/>
      <c r="M8" s="498"/>
      <c r="N8" s="219"/>
      <c r="O8" s="866"/>
      <c r="P8" s="681" t="s">
        <v>1434</v>
      </c>
      <c r="Q8" s="682"/>
      <c r="R8" s="683"/>
      <c r="S8" s="92"/>
      <c r="T8" s="93"/>
      <c r="U8" s="850" t="s">
        <v>1264</v>
      </c>
      <c r="V8" s="851"/>
      <c r="W8" s="851"/>
      <c r="X8" s="851"/>
      <c r="Y8" s="851"/>
      <c r="Z8" s="851"/>
      <c r="AA8" s="852"/>
    </row>
    <row r="9" spans="1:27" ht="12.75" customHeight="1">
      <c r="A9" s="612"/>
      <c r="B9" s="681" t="s">
        <v>1426</v>
      </c>
      <c r="C9" s="682"/>
      <c r="D9" s="683"/>
      <c r="E9" s="92"/>
      <c r="F9" s="93"/>
      <c r="G9" s="494" t="s">
        <v>1241</v>
      </c>
      <c r="H9" s="495"/>
      <c r="I9" s="495"/>
      <c r="J9" s="495"/>
      <c r="K9" s="495"/>
      <c r="L9" s="495"/>
      <c r="M9" s="498"/>
      <c r="N9" s="219"/>
      <c r="O9" s="867"/>
      <c r="P9" s="847" t="s">
        <v>1118</v>
      </c>
      <c r="Q9" s="848"/>
      <c r="R9" s="849"/>
      <c r="S9" s="96">
        <f>SUM(S6:S8)</f>
        <v>0</v>
      </c>
      <c r="T9" s="98">
        <f>SUM(T6:T8)</f>
        <v>0</v>
      </c>
      <c r="U9" s="890"/>
      <c r="V9" s="891"/>
      <c r="W9" s="891"/>
      <c r="X9" s="891"/>
      <c r="Y9" s="891"/>
      <c r="Z9" s="891"/>
      <c r="AA9" s="892"/>
    </row>
    <row r="10" spans="1:27" ht="12.75" customHeight="1">
      <c r="A10" s="612"/>
      <c r="B10" s="879" t="s">
        <v>1427</v>
      </c>
      <c r="C10" s="880"/>
      <c r="D10" s="881"/>
      <c r="E10" s="106"/>
      <c r="F10" s="93"/>
      <c r="G10" s="494" t="s">
        <v>1242</v>
      </c>
      <c r="H10" s="495"/>
      <c r="I10" s="495"/>
      <c r="J10" s="495"/>
      <c r="K10" s="495"/>
      <c r="L10" s="495"/>
      <c r="M10" s="498"/>
      <c r="N10" s="219"/>
      <c r="O10" s="865" t="s">
        <v>1511</v>
      </c>
      <c r="P10" s="699" t="s">
        <v>1435</v>
      </c>
      <c r="Q10" s="700"/>
      <c r="R10" s="701"/>
      <c r="S10" s="92"/>
      <c r="T10" s="93"/>
      <c r="U10" s="494" t="s">
        <v>1277</v>
      </c>
      <c r="V10" s="495"/>
      <c r="W10" s="495"/>
      <c r="X10" s="495"/>
      <c r="Y10" s="495"/>
      <c r="Z10" s="495"/>
      <c r="AA10" s="498"/>
    </row>
    <row r="11" spans="1:27" ht="12.75" customHeight="1">
      <c r="A11" s="612"/>
      <c r="B11" s="879" t="s">
        <v>1529</v>
      </c>
      <c r="C11" s="880"/>
      <c r="D11" s="881"/>
      <c r="E11" s="106"/>
      <c r="F11" s="93"/>
      <c r="G11" s="494" t="s">
        <v>1244</v>
      </c>
      <c r="H11" s="495"/>
      <c r="I11" s="495"/>
      <c r="J11" s="495"/>
      <c r="K11" s="495"/>
      <c r="L11" s="495"/>
      <c r="M11" s="498"/>
      <c r="N11" s="219"/>
      <c r="O11" s="866"/>
      <c r="P11" s="681" t="s">
        <v>1436</v>
      </c>
      <c r="Q11" s="682"/>
      <c r="R11" s="683"/>
      <c r="S11" s="121"/>
      <c r="T11" s="122"/>
      <c r="U11" s="494" t="s">
        <v>1279</v>
      </c>
      <c r="V11" s="495"/>
      <c r="W11" s="495"/>
      <c r="X11" s="495"/>
      <c r="Y11" s="495"/>
      <c r="Z11" s="495"/>
      <c r="AA11" s="498"/>
    </row>
    <row r="12" spans="1:27" ht="12.75" customHeight="1">
      <c r="A12" s="612"/>
      <c r="B12" s="879" t="s">
        <v>1530</v>
      </c>
      <c r="C12" s="880"/>
      <c r="D12" s="881"/>
      <c r="E12" s="106"/>
      <c r="F12" s="93"/>
      <c r="G12" s="494" t="s">
        <v>1246</v>
      </c>
      <c r="H12" s="495"/>
      <c r="I12" s="495"/>
      <c r="J12" s="495"/>
      <c r="K12" s="495"/>
      <c r="L12" s="495"/>
      <c r="M12" s="498"/>
      <c r="N12" s="219"/>
      <c r="O12" s="866"/>
      <c r="P12" s="681" t="s">
        <v>1437</v>
      </c>
      <c r="Q12" s="682"/>
      <c r="R12" s="683"/>
      <c r="S12" s="203"/>
      <c r="T12" s="125"/>
      <c r="U12" s="494" t="s">
        <v>1280</v>
      </c>
      <c r="V12" s="495"/>
      <c r="W12" s="495"/>
      <c r="X12" s="495"/>
      <c r="Y12" s="495"/>
      <c r="Z12" s="495"/>
      <c r="AA12" s="498"/>
    </row>
    <row r="13" spans="1:27" ht="12.75" customHeight="1">
      <c r="A13" s="612"/>
      <c r="B13" s="879" t="s">
        <v>1531</v>
      </c>
      <c r="C13" s="880"/>
      <c r="D13" s="881"/>
      <c r="E13" s="106"/>
      <c r="F13" s="93"/>
      <c r="G13" s="494" t="s">
        <v>1248</v>
      </c>
      <c r="H13" s="495"/>
      <c r="I13" s="495"/>
      <c r="J13" s="495"/>
      <c r="K13" s="495"/>
      <c r="L13" s="495"/>
      <c r="M13" s="498"/>
      <c r="N13" s="219"/>
      <c r="O13" s="866"/>
      <c r="P13" s="871" t="s">
        <v>1438</v>
      </c>
      <c r="Q13" s="872"/>
      <c r="R13" s="889"/>
      <c r="S13" s="106"/>
      <c r="T13" s="93"/>
      <c r="U13" s="850" t="s">
        <v>1258</v>
      </c>
      <c r="V13" s="851"/>
      <c r="W13" s="851"/>
      <c r="X13" s="851"/>
      <c r="Y13" s="851"/>
      <c r="Z13" s="851"/>
      <c r="AA13" s="852"/>
    </row>
    <row r="14" spans="1:27" ht="12.75" customHeight="1">
      <c r="A14" s="612"/>
      <c r="B14" s="879" t="s">
        <v>1532</v>
      </c>
      <c r="C14" s="880"/>
      <c r="D14" s="881"/>
      <c r="E14" s="106"/>
      <c r="F14" s="93"/>
      <c r="G14" s="494" t="s">
        <v>1250</v>
      </c>
      <c r="H14" s="495"/>
      <c r="I14" s="495"/>
      <c r="J14" s="495"/>
      <c r="K14" s="495"/>
      <c r="L14" s="495"/>
      <c r="M14" s="498"/>
      <c r="N14" s="219"/>
      <c r="O14" s="866"/>
      <c r="P14" s="681" t="s">
        <v>1439</v>
      </c>
      <c r="Q14" s="682"/>
      <c r="R14" s="683"/>
      <c r="S14" s="106"/>
      <c r="T14" s="93"/>
      <c r="U14" s="494" t="s">
        <v>1260</v>
      </c>
      <c r="V14" s="495"/>
      <c r="W14" s="495"/>
      <c r="X14" s="495"/>
      <c r="Y14" s="495"/>
      <c r="Z14" s="495"/>
      <c r="AA14" s="498"/>
    </row>
    <row r="15" spans="1:27" ht="12.75" customHeight="1">
      <c r="A15" s="612"/>
      <c r="B15" s="879" t="s">
        <v>1533</v>
      </c>
      <c r="C15" s="880"/>
      <c r="D15" s="881"/>
      <c r="E15" s="131"/>
      <c r="F15" s="95"/>
      <c r="G15" s="547" t="s">
        <v>1252</v>
      </c>
      <c r="H15" s="548"/>
      <c r="I15" s="548"/>
      <c r="J15" s="548"/>
      <c r="K15" s="548"/>
      <c r="L15" s="548"/>
      <c r="M15" s="607"/>
      <c r="N15" s="219"/>
      <c r="O15" s="866"/>
      <c r="P15" s="734" t="s">
        <v>1440</v>
      </c>
      <c r="Q15" s="735"/>
      <c r="R15" s="736"/>
      <c r="S15" s="106"/>
      <c r="T15" s="93"/>
      <c r="U15" s="494" t="s">
        <v>1262</v>
      </c>
      <c r="V15" s="495"/>
      <c r="W15" s="495"/>
      <c r="X15" s="495"/>
      <c r="Y15" s="495"/>
      <c r="Z15" s="495"/>
      <c r="AA15" s="498"/>
    </row>
    <row r="16" spans="1:27" ht="12.75" customHeight="1">
      <c r="A16" s="613"/>
      <c r="B16" s="893" t="s">
        <v>1118</v>
      </c>
      <c r="C16" s="894"/>
      <c r="D16" s="895"/>
      <c r="E16" s="129">
        <f>SUM(E6:E15)</f>
        <v>0</v>
      </c>
      <c r="F16" s="220">
        <f>SUM(F6:F15)</f>
        <v>0</v>
      </c>
      <c r="G16" s="899"/>
      <c r="H16" s="900"/>
      <c r="I16" s="900"/>
      <c r="J16" s="900"/>
      <c r="K16" s="900"/>
      <c r="L16" s="900"/>
      <c r="M16" s="901"/>
      <c r="N16" s="219"/>
      <c r="O16" s="867"/>
      <c r="P16" s="847" t="s">
        <v>1118</v>
      </c>
      <c r="Q16" s="848"/>
      <c r="R16" s="849"/>
      <c r="S16" s="107">
        <f>SUM(S10:S15)</f>
        <v>0</v>
      </c>
      <c r="T16" s="98">
        <f>SUM(T10:T15)</f>
        <v>0</v>
      </c>
      <c r="U16" s="890"/>
      <c r="V16" s="891"/>
      <c r="W16" s="891"/>
      <c r="X16" s="891"/>
      <c r="Y16" s="891"/>
      <c r="Z16" s="891"/>
      <c r="AA16" s="892"/>
    </row>
    <row r="17" spans="1:27" ht="12.75" customHeight="1">
      <c r="A17" s="611" t="s">
        <v>1508</v>
      </c>
      <c r="B17" s="699" t="s">
        <v>1428</v>
      </c>
      <c r="C17" s="700"/>
      <c r="D17" s="701"/>
      <c r="E17" s="124"/>
      <c r="F17" s="125"/>
      <c r="G17" s="489" t="s">
        <v>1224</v>
      </c>
      <c r="H17" s="490"/>
      <c r="I17" s="490"/>
      <c r="J17" s="490"/>
      <c r="K17" s="490"/>
      <c r="L17" s="490"/>
      <c r="M17" s="491"/>
      <c r="N17" s="219"/>
      <c r="O17" s="865" t="s">
        <v>1512</v>
      </c>
      <c r="P17" s="699" t="s">
        <v>1504</v>
      </c>
      <c r="Q17" s="700"/>
      <c r="R17" s="701"/>
      <c r="S17" s="121"/>
      <c r="T17" s="186"/>
      <c r="U17" s="489" t="s">
        <v>1271</v>
      </c>
      <c r="V17" s="490"/>
      <c r="W17" s="490"/>
      <c r="X17" s="490"/>
      <c r="Y17" s="490"/>
      <c r="Z17" s="490"/>
      <c r="AA17" s="491"/>
    </row>
    <row r="18" spans="1:27" ht="12.75" customHeight="1">
      <c r="A18" s="612"/>
      <c r="B18" s="681" t="s">
        <v>1429</v>
      </c>
      <c r="C18" s="682"/>
      <c r="D18" s="683"/>
      <c r="E18" s="92"/>
      <c r="F18" s="93"/>
      <c r="G18" s="494" t="s">
        <v>1226</v>
      </c>
      <c r="H18" s="495"/>
      <c r="I18" s="495"/>
      <c r="J18" s="495"/>
      <c r="K18" s="495"/>
      <c r="L18" s="495"/>
      <c r="M18" s="498"/>
      <c r="N18" s="219"/>
      <c r="O18" s="866"/>
      <c r="P18" s="681" t="s">
        <v>1505</v>
      </c>
      <c r="Q18" s="682"/>
      <c r="R18" s="683"/>
      <c r="S18" s="106"/>
      <c r="T18" s="120"/>
      <c r="U18" s="494" t="s">
        <v>1273</v>
      </c>
      <c r="V18" s="495"/>
      <c r="W18" s="495"/>
      <c r="X18" s="495"/>
      <c r="Y18" s="495"/>
      <c r="Z18" s="495"/>
      <c r="AA18" s="498"/>
    </row>
    <row r="19" spans="1:27" ht="12.75" customHeight="1">
      <c r="A19" s="612"/>
      <c r="B19" s="681" t="s">
        <v>1430</v>
      </c>
      <c r="C19" s="682"/>
      <c r="D19" s="683"/>
      <c r="E19" s="177"/>
      <c r="F19" s="122"/>
      <c r="G19" s="494" t="s">
        <v>1228</v>
      </c>
      <c r="H19" s="495"/>
      <c r="I19" s="495"/>
      <c r="J19" s="495"/>
      <c r="K19" s="495"/>
      <c r="L19" s="495"/>
      <c r="M19" s="498"/>
      <c r="N19" s="219"/>
      <c r="O19" s="866"/>
      <c r="P19" s="681" t="s">
        <v>1506</v>
      </c>
      <c r="Q19" s="682"/>
      <c r="R19" s="683"/>
      <c r="S19" s="124"/>
      <c r="T19" s="125"/>
      <c r="U19" s="494" t="s">
        <v>1275</v>
      </c>
      <c r="V19" s="495"/>
      <c r="W19" s="495"/>
      <c r="X19" s="495"/>
      <c r="Y19" s="495"/>
      <c r="Z19" s="495"/>
      <c r="AA19" s="498"/>
    </row>
    <row r="20" spans="1:27" ht="12.75" customHeight="1">
      <c r="A20" s="612"/>
      <c r="B20" s="681" t="s">
        <v>1431</v>
      </c>
      <c r="C20" s="682"/>
      <c r="D20" s="683"/>
      <c r="E20" s="92"/>
      <c r="F20" s="93"/>
      <c r="G20" s="494" t="s">
        <v>1230</v>
      </c>
      <c r="H20" s="495"/>
      <c r="I20" s="495"/>
      <c r="J20" s="495"/>
      <c r="K20" s="495"/>
      <c r="L20" s="495"/>
      <c r="M20" s="498"/>
      <c r="N20" s="219"/>
      <c r="O20" s="867"/>
      <c r="P20" s="847" t="s">
        <v>1118</v>
      </c>
      <c r="Q20" s="848"/>
      <c r="R20" s="849"/>
      <c r="S20" s="96">
        <f>SUM(S17:S19)</f>
        <v>0</v>
      </c>
      <c r="T20" s="98">
        <f>SUM(T17:T19)</f>
        <v>0</v>
      </c>
      <c r="U20" s="890"/>
      <c r="V20" s="891"/>
      <c r="W20" s="891"/>
      <c r="X20" s="891"/>
      <c r="Y20" s="891"/>
      <c r="Z20" s="891"/>
      <c r="AA20" s="892"/>
    </row>
    <row r="21" spans="1:27" ht="12.75" customHeight="1">
      <c r="A21" s="612"/>
      <c r="B21" s="681" t="s">
        <v>1432</v>
      </c>
      <c r="C21" s="682"/>
      <c r="D21" s="683"/>
      <c r="E21" s="124"/>
      <c r="F21" s="125"/>
      <c r="G21" s="910" t="s">
        <v>1232</v>
      </c>
      <c r="H21" s="911"/>
      <c r="I21" s="911"/>
      <c r="J21" s="911"/>
      <c r="K21" s="911"/>
      <c r="L21" s="911"/>
      <c r="M21" s="912"/>
      <c r="N21" s="219"/>
      <c r="O21" s="221"/>
      <c r="P21" s="222"/>
      <c r="Q21" s="222"/>
      <c r="R21" s="222"/>
      <c r="S21" s="223"/>
      <c r="T21" s="224"/>
      <c r="U21" s="225"/>
      <c r="V21" s="225"/>
      <c r="W21" s="225"/>
      <c r="X21" s="225"/>
      <c r="Y21" s="225"/>
      <c r="Z21" s="225"/>
      <c r="AA21" s="225"/>
    </row>
    <row r="22" spans="1:27" ht="12.75" customHeight="1">
      <c r="A22" s="613"/>
      <c r="B22" s="847" t="s">
        <v>1118</v>
      </c>
      <c r="C22" s="848"/>
      <c r="D22" s="849"/>
      <c r="E22" s="181">
        <f>SUM(E17:E21)</f>
        <v>0</v>
      </c>
      <c r="F22" s="182">
        <f>SUM(F17:F21)</f>
        <v>0</v>
      </c>
      <c r="G22" s="890"/>
      <c r="H22" s="891"/>
      <c r="I22" s="891"/>
      <c r="J22" s="891"/>
      <c r="K22" s="891"/>
      <c r="L22" s="891"/>
      <c r="M22" s="892"/>
      <c r="N22" s="219"/>
      <c r="O22" s="886" t="s">
        <v>1281</v>
      </c>
      <c r="P22" s="887"/>
      <c r="Q22" s="887"/>
      <c r="R22" s="888"/>
      <c r="S22" s="132">
        <f>SUM(S9,S16,S20)</f>
        <v>0</v>
      </c>
      <c r="T22" s="133">
        <f>SUM(T9,T16,T20)</f>
        <v>0</v>
      </c>
      <c r="U22" s="226"/>
      <c r="V22" s="101"/>
      <c r="W22" s="101"/>
      <c r="X22" s="101"/>
      <c r="Y22" s="101"/>
      <c r="Z22" s="101"/>
      <c r="AA22" s="101"/>
    </row>
    <row r="23" spans="1:27" ht="12.75" customHeight="1">
      <c r="A23" s="865" t="s">
        <v>1509</v>
      </c>
      <c r="B23" s="915" t="s">
        <v>1447</v>
      </c>
      <c r="C23" s="916"/>
      <c r="D23" s="916"/>
      <c r="E23" s="144"/>
      <c r="F23" s="145"/>
      <c r="G23" s="906" t="s">
        <v>1452</v>
      </c>
      <c r="H23" s="906"/>
      <c r="I23" s="906"/>
      <c r="J23" s="906"/>
      <c r="K23" s="906"/>
      <c r="L23" s="906"/>
      <c r="M23" s="90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</row>
    <row r="24" spans="1:27" ht="12.75" customHeight="1">
      <c r="A24" s="866"/>
      <c r="B24" s="917" t="s">
        <v>1448</v>
      </c>
      <c r="C24" s="918"/>
      <c r="D24" s="918"/>
      <c r="E24" s="146"/>
      <c r="F24" s="147"/>
      <c r="G24" s="908" t="s">
        <v>1453</v>
      </c>
      <c r="H24" s="908"/>
      <c r="I24" s="908"/>
      <c r="J24" s="908"/>
      <c r="K24" s="908"/>
      <c r="L24" s="908"/>
      <c r="M24" s="909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</row>
    <row r="25" spans="1:27" ht="12.75" customHeight="1">
      <c r="A25" s="866"/>
      <c r="B25" s="917" t="s">
        <v>1449</v>
      </c>
      <c r="C25" s="918"/>
      <c r="D25" s="918"/>
      <c r="E25" s="146"/>
      <c r="F25" s="147"/>
      <c r="G25" s="908" t="s">
        <v>1540</v>
      </c>
      <c r="H25" s="908"/>
      <c r="I25" s="908"/>
      <c r="J25" s="908"/>
      <c r="K25" s="908"/>
      <c r="L25" s="908"/>
      <c r="M25" s="909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</row>
    <row r="26" spans="1:27" ht="12.75" customHeight="1">
      <c r="A26" s="866"/>
      <c r="B26" s="917" t="s">
        <v>1450</v>
      </c>
      <c r="C26" s="918"/>
      <c r="D26" s="918"/>
      <c r="E26" s="146"/>
      <c r="F26" s="147"/>
      <c r="G26" s="908" t="s">
        <v>1454</v>
      </c>
      <c r="H26" s="908"/>
      <c r="I26" s="908"/>
      <c r="J26" s="908"/>
      <c r="K26" s="908"/>
      <c r="L26" s="908"/>
      <c r="M26" s="909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</row>
    <row r="27" spans="1:27" ht="12.75" customHeight="1">
      <c r="A27" s="866"/>
      <c r="B27" s="919" t="s">
        <v>1451</v>
      </c>
      <c r="C27" s="920"/>
      <c r="D27" s="920"/>
      <c r="E27" s="227"/>
      <c r="F27" s="228"/>
      <c r="G27" s="913" t="s">
        <v>1455</v>
      </c>
      <c r="H27" s="913"/>
      <c r="I27" s="913"/>
      <c r="J27" s="913"/>
      <c r="K27" s="913"/>
      <c r="L27" s="913"/>
      <c r="M27" s="914"/>
      <c r="O27" s="67"/>
      <c r="P27" s="67"/>
      <c r="Q27" s="67"/>
      <c r="R27" s="67"/>
    </row>
    <row r="28" spans="1:27" ht="12.75" customHeight="1">
      <c r="A28" s="866"/>
      <c r="B28" s="919" t="s">
        <v>1456</v>
      </c>
      <c r="C28" s="920"/>
      <c r="D28" s="920"/>
      <c r="E28" s="229"/>
      <c r="F28" s="230"/>
      <c r="G28" s="913" t="s">
        <v>1457</v>
      </c>
      <c r="H28" s="913"/>
      <c r="I28" s="913"/>
      <c r="J28" s="913"/>
      <c r="K28" s="913"/>
      <c r="L28" s="913"/>
      <c r="M28" s="914"/>
      <c r="O28" s="67"/>
      <c r="P28" s="67"/>
      <c r="Q28" s="67"/>
      <c r="R28" s="67"/>
    </row>
    <row r="29" spans="1:27" ht="12.75" customHeight="1">
      <c r="A29" s="867"/>
      <c r="B29" s="902" t="s">
        <v>1118</v>
      </c>
      <c r="C29" s="903"/>
      <c r="D29" s="903"/>
      <c r="E29" s="231">
        <f>SUM(E23:E28)</f>
        <v>0</v>
      </c>
      <c r="F29" s="232">
        <f>SUM(F23:F28)</f>
        <v>0</v>
      </c>
      <c r="G29" s="904"/>
      <c r="H29" s="904"/>
      <c r="I29" s="904"/>
      <c r="J29" s="904"/>
      <c r="K29" s="904"/>
      <c r="L29" s="904"/>
      <c r="M29" s="905"/>
      <c r="O29" s="67"/>
      <c r="P29" s="67"/>
      <c r="Q29" s="67"/>
      <c r="R29" s="67"/>
    </row>
    <row r="30" spans="1:27" ht="12.75" customHeight="1">
      <c r="B30" s="233"/>
      <c r="C30" s="233"/>
      <c r="D30" s="233"/>
      <c r="E30" s="233"/>
      <c r="F30" s="115"/>
      <c r="G30" s="115"/>
      <c r="H30" s="115"/>
      <c r="I30" s="101"/>
      <c r="J30" s="101"/>
      <c r="K30" s="101"/>
      <c r="L30" s="101"/>
      <c r="M30" s="101"/>
      <c r="O30" s="67"/>
      <c r="P30" s="67"/>
      <c r="Q30" s="67"/>
      <c r="R30" s="67"/>
    </row>
    <row r="31" spans="1:27" ht="12.75" customHeight="1">
      <c r="A31" s="886" t="s">
        <v>1255</v>
      </c>
      <c r="B31" s="887"/>
      <c r="C31" s="887"/>
      <c r="D31" s="888"/>
      <c r="E31" s="132">
        <f>SUM(E29,E22,E16)</f>
        <v>0</v>
      </c>
      <c r="F31" s="133">
        <f>SUM(F29,F22,F16)</f>
        <v>0</v>
      </c>
      <c r="G31" s="101"/>
      <c r="H31" s="101"/>
      <c r="I31" s="101"/>
      <c r="J31" s="101"/>
      <c r="K31" s="101"/>
      <c r="L31" s="101"/>
      <c r="M31" s="101"/>
      <c r="O31" s="117"/>
      <c r="P31" s="117"/>
      <c r="Q31" s="117"/>
      <c r="R31" s="117"/>
    </row>
    <row r="32" spans="1:27" ht="12.75" customHeight="1">
      <c r="O32" s="67"/>
      <c r="P32" s="67"/>
      <c r="Q32" s="67"/>
      <c r="R32" s="67"/>
    </row>
    <row r="33" spans="15:18" ht="12.75" customHeight="1"/>
    <row r="34" spans="15:18" ht="12.75" customHeight="1"/>
    <row r="35" spans="15:18" ht="12.75" customHeight="1">
      <c r="O35" s="67"/>
      <c r="P35" s="67"/>
      <c r="Q35" s="67"/>
      <c r="R35" s="67"/>
    </row>
    <row r="36" spans="15:18" ht="12.75" customHeight="1"/>
    <row r="37" spans="15:18" ht="12.75" customHeight="1"/>
    <row r="38" spans="15:18" ht="12.75" customHeight="1"/>
    <row r="39" spans="15:18" ht="12.75" customHeight="1"/>
    <row r="40" spans="15:18" ht="12.75" customHeight="1"/>
    <row r="41" spans="15:18" ht="12.75" customHeight="1"/>
    <row r="42" spans="15:18" ht="12.75" customHeight="1"/>
    <row r="43" spans="15:18" ht="12.75" customHeight="1"/>
    <row r="44" spans="15:18" ht="12.75" customHeight="1"/>
    <row r="45" spans="15:18" ht="12.75" customHeight="1"/>
    <row r="46" spans="15:18" ht="12.75" customHeight="1"/>
    <row r="47" spans="15:18" ht="12.75" customHeight="1"/>
    <row r="48" spans="15:18" ht="12.75" customHeight="1"/>
    <row r="49" spans="1:27" ht="12.75" customHeight="1"/>
    <row r="50" spans="1:27" ht="12.75" customHeight="1"/>
    <row r="51" spans="1:27" ht="12.75" customHeight="1"/>
    <row r="52" spans="1:27" ht="12.75" customHeight="1"/>
    <row r="53" spans="1:27" ht="12.75" customHeight="1">
      <c r="L53" s="66" t="s">
        <v>28</v>
      </c>
    </row>
    <row r="54" spans="1:27" ht="12.75" customHeight="1"/>
    <row r="55" spans="1:27" ht="12.75" customHeight="1"/>
    <row r="56" spans="1:27" ht="12.75" customHeight="1"/>
    <row r="57" spans="1:27" ht="12.75" customHeight="1"/>
    <row r="58" spans="1:27" ht="12.75" customHeight="1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</row>
    <row r="59" spans="1:27" ht="12.75" customHeight="1"/>
    <row r="60" spans="1:27" ht="12.75" customHeight="1"/>
    <row r="61" spans="1:27" ht="12.75" customHeight="1"/>
    <row r="62" spans="1:27" ht="12.75" customHeight="1"/>
    <row r="63" spans="1:27" ht="12.75" customHeight="1"/>
    <row r="64" spans="1:27" ht="12.75" customHeight="1"/>
    <row r="65" spans="1:27" ht="12.75" customHeight="1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</row>
    <row r="66" spans="1:27" ht="12.75" customHeight="1"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</row>
    <row r="67" spans="1:27" ht="12.75" customHeight="1"/>
    <row r="68" spans="1:27" ht="12.75" customHeight="1"/>
    <row r="69" spans="1:27" ht="12.75" customHeight="1"/>
    <row r="70" spans="1:27" ht="12.75" customHeight="1"/>
    <row r="71" spans="1:27" ht="12.75" customHeight="1"/>
    <row r="72" spans="1:27" ht="12.75" customHeight="1"/>
    <row r="73" spans="1:27" ht="12.75" customHeight="1">
      <c r="M73" s="67"/>
    </row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</sheetData>
  <mergeCells count="105">
    <mergeCell ref="A31:D31"/>
    <mergeCell ref="B29:D29"/>
    <mergeCell ref="G29:M29"/>
    <mergeCell ref="G23:M23"/>
    <mergeCell ref="G24:M24"/>
    <mergeCell ref="G25:M25"/>
    <mergeCell ref="G26:M26"/>
    <mergeCell ref="G21:M21"/>
    <mergeCell ref="G27:M27"/>
    <mergeCell ref="B23:D23"/>
    <mergeCell ref="B24:D24"/>
    <mergeCell ref="B25:D25"/>
    <mergeCell ref="B26:D26"/>
    <mergeCell ref="B27:D27"/>
    <mergeCell ref="B28:D28"/>
    <mergeCell ref="G28:M28"/>
    <mergeCell ref="O22:R22"/>
    <mergeCell ref="G6:M6"/>
    <mergeCell ref="G10:M10"/>
    <mergeCell ref="G9:M9"/>
    <mergeCell ref="G8:M8"/>
    <mergeCell ref="B22:D22"/>
    <mergeCell ref="P12:R12"/>
    <mergeCell ref="P13:R13"/>
    <mergeCell ref="P14:R14"/>
    <mergeCell ref="P15:R15"/>
    <mergeCell ref="G7:M7"/>
    <mergeCell ref="B21:D21"/>
    <mergeCell ref="G18:M18"/>
    <mergeCell ref="G17:M17"/>
    <mergeCell ref="B17:D17"/>
    <mergeCell ref="B18:D18"/>
    <mergeCell ref="B19:D19"/>
    <mergeCell ref="B20:D20"/>
    <mergeCell ref="P9:R9"/>
    <mergeCell ref="G16:M16"/>
    <mergeCell ref="P16:R16"/>
    <mergeCell ref="B6:D6"/>
    <mergeCell ref="B7:D7"/>
    <mergeCell ref="G20:M20"/>
    <mergeCell ref="P6:R6"/>
    <mergeCell ref="U3:Z3"/>
    <mergeCell ref="U4:W4"/>
    <mergeCell ref="Y4:Z4"/>
    <mergeCell ref="D1:E1"/>
    <mergeCell ref="A2:C2"/>
    <mergeCell ref="D2:E2"/>
    <mergeCell ref="F2:G2"/>
    <mergeCell ref="B5:D5"/>
    <mergeCell ref="G5:M5"/>
    <mergeCell ref="P5:R5"/>
    <mergeCell ref="P2:Q2"/>
    <mergeCell ref="U2:AA2"/>
    <mergeCell ref="U5:AA5"/>
    <mergeCell ref="K2:M2"/>
    <mergeCell ref="A1:C1"/>
    <mergeCell ref="A3:C3"/>
    <mergeCell ref="D3:S3"/>
    <mergeCell ref="F1:W1"/>
    <mergeCell ref="X1:AA1"/>
    <mergeCell ref="G12:M12"/>
    <mergeCell ref="G13:M13"/>
    <mergeCell ref="G14:M14"/>
    <mergeCell ref="G15:M15"/>
    <mergeCell ref="B16:D16"/>
    <mergeCell ref="U9:AA9"/>
    <mergeCell ref="B9:D9"/>
    <mergeCell ref="P7:R7"/>
    <mergeCell ref="P8:R8"/>
    <mergeCell ref="P10:R10"/>
    <mergeCell ref="P11:R11"/>
    <mergeCell ref="U10:AA10"/>
    <mergeCell ref="B10:D10"/>
    <mergeCell ref="U12:AA12"/>
    <mergeCell ref="U11:AA11"/>
    <mergeCell ref="B8:D8"/>
    <mergeCell ref="B11:D11"/>
    <mergeCell ref="B12:D12"/>
    <mergeCell ref="U8:AA8"/>
    <mergeCell ref="U7:AA7"/>
    <mergeCell ref="U16:AA16"/>
    <mergeCell ref="G19:M19"/>
    <mergeCell ref="U15:AA15"/>
    <mergeCell ref="A6:A16"/>
    <mergeCell ref="A17:A22"/>
    <mergeCell ref="A23:A29"/>
    <mergeCell ref="P17:R17"/>
    <mergeCell ref="U17:AA17"/>
    <mergeCell ref="P18:R18"/>
    <mergeCell ref="U18:AA18"/>
    <mergeCell ref="P19:R19"/>
    <mergeCell ref="U19:AA19"/>
    <mergeCell ref="P20:R20"/>
    <mergeCell ref="U20:AA20"/>
    <mergeCell ref="O6:O9"/>
    <mergeCell ref="O10:O16"/>
    <mergeCell ref="O17:O20"/>
    <mergeCell ref="G22:M22"/>
    <mergeCell ref="U14:AA14"/>
    <mergeCell ref="U13:AA13"/>
    <mergeCell ref="U6:AA6"/>
    <mergeCell ref="B13:D13"/>
    <mergeCell ref="B14:D14"/>
    <mergeCell ref="B15:D15"/>
    <mergeCell ref="G11:M11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1"/>
    <pageSetUpPr fitToPage="1"/>
  </sheetPr>
  <dimension ref="A1:AX452"/>
  <sheetViews>
    <sheetView showZeros="0" zoomScaleNormal="100" zoomScaleSheetLayoutView="100" workbookViewId="0">
      <selection activeCell="K30" activeCellId="3" sqref="K15:M15 K21:M21 K27:M27 K30:M30"/>
    </sheetView>
  </sheetViews>
  <sheetFormatPr defaultRowHeight="12"/>
  <cols>
    <col min="1" max="3" width="3.125" style="47" customWidth="1"/>
    <col min="4" max="4" width="4.625" style="47" customWidth="1"/>
    <col min="5" max="5" width="3.125" style="50" customWidth="1"/>
    <col min="6" max="6" width="4.25" style="50" customWidth="1"/>
    <col min="7" max="9" width="3.125" style="47" customWidth="1"/>
    <col min="10" max="10" width="7.625" style="47" customWidth="1"/>
    <col min="11" max="12" width="3.125" style="47" customWidth="1"/>
    <col min="13" max="13" width="2.5" style="47" customWidth="1"/>
    <col min="14" max="15" width="3.125" style="47" customWidth="1"/>
    <col min="16" max="16" width="3.5" style="47" customWidth="1"/>
    <col min="17" max="21" width="3.125" style="47" customWidth="1"/>
    <col min="22" max="22" width="1.75" style="47" customWidth="1"/>
    <col min="23" max="24" width="3.125" style="47" customWidth="1"/>
    <col min="25" max="25" width="2.375" style="47" customWidth="1"/>
    <col min="26" max="27" width="3.125" style="47" customWidth="1"/>
    <col min="28" max="28" width="2.125" style="47" customWidth="1"/>
    <col min="29" max="30" width="3.125" style="47" customWidth="1"/>
    <col min="31" max="31" width="2.25" style="47" customWidth="1"/>
    <col min="32" max="33" width="3.125" style="47" customWidth="1"/>
    <col min="34" max="34" width="12.25" style="47" customWidth="1"/>
    <col min="35" max="35" width="8.375" style="47" customWidth="1"/>
    <col min="36" max="36" width="7" style="47" customWidth="1"/>
    <col min="37" max="37" width="8.875" style="47" customWidth="1"/>
    <col min="38" max="38" width="3.125" style="47" customWidth="1"/>
    <col min="39" max="39" width="3.625" style="47" customWidth="1"/>
    <col min="40" max="46" width="3.125" style="47" customWidth="1"/>
    <col min="47" max="47" width="5.75" style="47" customWidth="1"/>
    <col min="48" max="48" width="8.625" style="47" customWidth="1"/>
    <col min="49" max="49" width="9" style="47" customWidth="1"/>
    <col min="50" max="50" width="8.625" style="47" customWidth="1"/>
    <col min="51" max="61" width="3.125" style="47" customWidth="1"/>
    <col min="62" max="16384" width="9" style="47"/>
  </cols>
  <sheetData>
    <row r="1" spans="1:50" s="40" customFormat="1" ht="18.75" customHeight="1">
      <c r="A1" s="576" t="s">
        <v>12</v>
      </c>
      <c r="B1" s="577"/>
      <c r="C1" s="577"/>
      <c r="D1" s="564" t="s">
        <v>47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5"/>
      <c r="Y1" s="565"/>
      <c r="Z1" s="565"/>
      <c r="AA1" s="565"/>
      <c r="AB1" s="566" t="s">
        <v>1720</v>
      </c>
      <c r="AC1" s="566"/>
      <c r="AD1" s="566"/>
      <c r="AE1" s="567"/>
    </row>
    <row r="2" spans="1:50" ht="18.75" customHeight="1">
      <c r="A2" s="560" t="s">
        <v>48</v>
      </c>
      <c r="B2" s="578"/>
      <c r="C2" s="561"/>
      <c r="D2" s="585">
        <v>2025</v>
      </c>
      <c r="E2" s="585"/>
      <c r="F2" s="587">
        <f>R2-3</f>
        <v>45994</v>
      </c>
      <c r="G2" s="588"/>
      <c r="H2" s="588"/>
      <c r="I2" s="588"/>
      <c r="J2" s="41" t="s">
        <v>1097</v>
      </c>
      <c r="K2" s="42" t="s">
        <v>13</v>
      </c>
      <c r="L2" s="587">
        <f>R2-1</f>
        <v>45996</v>
      </c>
      <c r="M2" s="588"/>
      <c r="N2" s="588"/>
      <c r="O2" s="588"/>
      <c r="P2" s="43" t="s">
        <v>49</v>
      </c>
      <c r="Q2" s="44" t="s">
        <v>14</v>
      </c>
      <c r="R2" s="586">
        <f>申込書!C6</f>
        <v>45997</v>
      </c>
      <c r="S2" s="586"/>
      <c r="T2" s="45" t="s">
        <v>45</v>
      </c>
      <c r="U2" s="46" t="s">
        <v>50</v>
      </c>
      <c r="V2" s="560" t="s">
        <v>33</v>
      </c>
      <c r="W2" s="561"/>
      <c r="X2" s="557">
        <f>申込書!C9</f>
        <v>0</v>
      </c>
      <c r="Y2" s="558"/>
      <c r="Z2" s="558"/>
      <c r="AA2" s="558"/>
      <c r="AB2" s="558"/>
      <c r="AC2" s="558"/>
      <c r="AD2" s="558"/>
      <c r="AE2" s="559"/>
    </row>
    <row r="3" spans="1:50" ht="18.75" customHeight="1">
      <c r="A3" s="579" t="s">
        <v>46</v>
      </c>
      <c r="B3" s="580"/>
      <c r="C3" s="581"/>
      <c r="D3" s="582">
        <f>申込書!C7</f>
        <v>0</v>
      </c>
      <c r="E3" s="583"/>
      <c r="F3" s="583"/>
      <c r="G3" s="583"/>
      <c r="H3" s="583"/>
      <c r="I3" s="583"/>
      <c r="J3" s="583"/>
      <c r="K3" s="583"/>
      <c r="L3" s="583"/>
      <c r="M3" s="583"/>
      <c r="N3" s="583"/>
      <c r="O3" s="583"/>
      <c r="P3" s="583"/>
      <c r="Q3" s="583"/>
      <c r="R3" s="583"/>
      <c r="S3" s="583"/>
      <c r="T3" s="583"/>
      <c r="U3" s="584"/>
      <c r="V3" s="560" t="s">
        <v>51</v>
      </c>
      <c r="W3" s="561"/>
      <c r="X3" s="562">
        <f>SUM(N33)</f>
        <v>0</v>
      </c>
      <c r="Y3" s="563"/>
      <c r="Z3" s="563"/>
      <c r="AA3" s="563"/>
      <c r="AB3" s="563"/>
      <c r="AC3" s="563"/>
      <c r="AD3" s="563"/>
      <c r="AE3" s="48" t="s">
        <v>52</v>
      </c>
    </row>
    <row r="4" spans="1:50" ht="15" customHeight="1">
      <c r="A4" s="49" t="s">
        <v>1321</v>
      </c>
      <c r="B4" s="49"/>
      <c r="C4" s="49"/>
      <c r="D4" s="49"/>
      <c r="G4" s="49"/>
      <c r="H4" s="568"/>
      <c r="I4" s="568"/>
      <c r="J4" s="568"/>
      <c r="K4" s="568"/>
      <c r="L4" s="568"/>
      <c r="M4" s="568"/>
      <c r="N4" s="568"/>
      <c r="O4" s="568"/>
      <c r="P4" s="568"/>
      <c r="Q4" s="568"/>
      <c r="R4" s="568"/>
      <c r="S4" s="568"/>
      <c r="T4" s="568"/>
      <c r="U4" s="568"/>
      <c r="V4" s="568"/>
      <c r="W4" s="568"/>
      <c r="X4" s="568"/>
      <c r="Y4" s="568"/>
      <c r="Z4" s="568"/>
      <c r="AA4" s="568"/>
      <c r="AB4" s="568"/>
      <c r="AC4" s="568"/>
      <c r="AD4" s="568"/>
      <c r="AE4" s="568"/>
    </row>
    <row r="5" spans="1:50" ht="12.75" customHeight="1">
      <c r="A5" s="589" t="s">
        <v>1048</v>
      </c>
      <c r="B5" s="512"/>
      <c r="C5" s="512"/>
      <c r="D5" s="512"/>
      <c r="E5" s="512" t="s">
        <v>53</v>
      </c>
      <c r="F5" s="512"/>
      <c r="G5" s="512"/>
      <c r="H5" s="512"/>
      <c r="I5" s="512"/>
      <c r="J5" s="512"/>
      <c r="K5" s="569" t="s">
        <v>54</v>
      </c>
      <c r="L5" s="570"/>
      <c r="M5" s="571"/>
      <c r="N5" s="512" t="s">
        <v>55</v>
      </c>
      <c r="O5" s="512"/>
      <c r="P5" s="512"/>
      <c r="Q5" s="512" t="s">
        <v>56</v>
      </c>
      <c r="R5" s="512"/>
      <c r="S5" s="512"/>
      <c r="T5" s="550" t="s">
        <v>57</v>
      </c>
      <c r="U5" s="550"/>
      <c r="V5" s="550"/>
      <c r="W5" s="550"/>
      <c r="X5" s="550"/>
      <c r="Y5" s="550"/>
      <c r="Z5" s="550"/>
      <c r="AA5" s="550"/>
      <c r="AB5" s="550"/>
      <c r="AC5" s="550"/>
      <c r="AD5" s="550"/>
      <c r="AE5" s="551"/>
      <c r="AH5" s="413"/>
      <c r="AI5" s="413"/>
      <c r="AJ5" s="413"/>
      <c r="AK5" s="413"/>
    </row>
    <row r="6" spans="1:50" ht="12.75" customHeight="1">
      <c r="A6" s="590"/>
      <c r="B6" s="556"/>
      <c r="C6" s="556"/>
      <c r="D6" s="556"/>
      <c r="E6" s="556"/>
      <c r="F6" s="556"/>
      <c r="G6" s="556"/>
      <c r="H6" s="556"/>
      <c r="I6" s="556"/>
      <c r="J6" s="556"/>
      <c r="K6" s="572"/>
      <c r="L6" s="573"/>
      <c r="M6" s="574"/>
      <c r="N6" s="556"/>
      <c r="O6" s="556"/>
      <c r="P6" s="556"/>
      <c r="Q6" s="556"/>
      <c r="R6" s="556"/>
      <c r="S6" s="556"/>
      <c r="T6" s="552" t="s">
        <v>15</v>
      </c>
      <c r="U6" s="552"/>
      <c r="V6" s="552"/>
      <c r="W6" s="552"/>
      <c r="X6" s="552"/>
      <c r="Y6" s="552"/>
      <c r="Z6" s="554"/>
      <c r="AA6" s="554"/>
      <c r="AB6" s="554"/>
      <c r="AC6" s="554"/>
      <c r="AD6" s="554"/>
      <c r="AE6" s="555"/>
      <c r="AH6" s="51"/>
      <c r="AI6" s="51"/>
      <c r="AJ6" s="51"/>
      <c r="AK6" s="52"/>
    </row>
    <row r="7" spans="1:50" ht="12.75" customHeight="1">
      <c r="A7" s="454" t="s">
        <v>1629</v>
      </c>
      <c r="B7" s="455"/>
      <c r="C7" s="455"/>
      <c r="D7" s="455"/>
      <c r="E7" s="512" t="s">
        <v>202</v>
      </c>
      <c r="F7" s="512"/>
      <c r="G7" s="523" t="s">
        <v>85</v>
      </c>
      <c r="H7" s="523"/>
      <c r="I7" s="523"/>
      <c r="J7" s="523"/>
      <c r="K7" s="541">
        <f>宗像市!E10</f>
        <v>1420</v>
      </c>
      <c r="L7" s="541"/>
      <c r="M7" s="541"/>
      <c r="N7" s="541">
        <f>宗像市!F10</f>
        <v>0</v>
      </c>
      <c r="O7" s="541"/>
      <c r="P7" s="541"/>
      <c r="Q7" s="500">
        <f t="shared" ref="Q7:Q15" si="0">N7/K7</f>
        <v>0</v>
      </c>
      <c r="R7" s="500"/>
      <c r="S7" s="500"/>
      <c r="T7" s="553"/>
      <c r="U7" s="553"/>
      <c r="V7" s="553"/>
      <c r="W7" s="575"/>
      <c r="X7" s="575"/>
      <c r="Y7" s="575"/>
      <c r="Z7" s="575"/>
      <c r="AA7" s="575"/>
      <c r="AB7" s="575"/>
      <c r="AC7" s="575"/>
      <c r="AD7" s="575"/>
      <c r="AE7" s="609"/>
      <c r="AH7" s="51"/>
      <c r="AI7" s="51"/>
      <c r="AJ7" s="51"/>
      <c r="AK7" s="52"/>
      <c r="AM7" s="608"/>
      <c r="AN7" s="608"/>
      <c r="AO7" s="608"/>
      <c r="AP7" s="608"/>
      <c r="AU7" s="51"/>
      <c r="AV7" s="51"/>
      <c r="AW7" s="51"/>
      <c r="AX7" s="52"/>
    </row>
    <row r="8" spans="1:50" ht="12.75" customHeight="1">
      <c r="A8" s="457"/>
      <c r="B8" s="458"/>
      <c r="C8" s="458"/>
      <c r="D8" s="458"/>
      <c r="E8" s="519" t="s">
        <v>203</v>
      </c>
      <c r="F8" s="519"/>
      <c r="G8" s="513" t="s">
        <v>77</v>
      </c>
      <c r="H8" s="513"/>
      <c r="I8" s="513"/>
      <c r="J8" s="513"/>
      <c r="K8" s="508">
        <f>宗像市!E20</f>
        <v>3420</v>
      </c>
      <c r="L8" s="508"/>
      <c r="M8" s="508"/>
      <c r="N8" s="508">
        <f>宗像市!F20</f>
        <v>0</v>
      </c>
      <c r="O8" s="508"/>
      <c r="P8" s="508"/>
      <c r="Q8" s="501">
        <f t="shared" si="0"/>
        <v>0</v>
      </c>
      <c r="R8" s="501"/>
      <c r="S8" s="501"/>
      <c r="T8" s="542">
        <v>0</v>
      </c>
      <c r="U8" s="542"/>
      <c r="V8" s="542"/>
      <c r="W8" s="522"/>
      <c r="X8" s="522"/>
      <c r="Y8" s="522"/>
      <c r="Z8" s="522"/>
      <c r="AA8" s="522"/>
      <c r="AB8" s="522"/>
      <c r="AC8" s="522"/>
      <c r="AD8" s="522"/>
      <c r="AE8" s="602"/>
      <c r="AH8" s="51"/>
      <c r="AI8" s="51"/>
      <c r="AJ8" s="51"/>
      <c r="AK8" s="52"/>
      <c r="AU8" s="51"/>
      <c r="AV8" s="51"/>
      <c r="AW8" s="51"/>
      <c r="AX8" s="52"/>
    </row>
    <row r="9" spans="1:50" ht="12.75" customHeight="1">
      <c r="A9" s="457"/>
      <c r="B9" s="458"/>
      <c r="C9" s="458"/>
      <c r="D9" s="458"/>
      <c r="E9" s="519" t="s">
        <v>204</v>
      </c>
      <c r="F9" s="519"/>
      <c r="G9" s="513" t="s">
        <v>210</v>
      </c>
      <c r="H9" s="513"/>
      <c r="I9" s="513"/>
      <c r="J9" s="513"/>
      <c r="K9" s="508">
        <f>宗像市!E27</f>
        <v>3280</v>
      </c>
      <c r="L9" s="508"/>
      <c r="M9" s="508"/>
      <c r="N9" s="508">
        <f>宗像市!F27</f>
        <v>0</v>
      </c>
      <c r="O9" s="508"/>
      <c r="P9" s="508"/>
      <c r="Q9" s="501">
        <f t="shared" si="0"/>
        <v>0</v>
      </c>
      <c r="R9" s="501"/>
      <c r="S9" s="501"/>
      <c r="T9" s="542"/>
      <c r="U9" s="542"/>
      <c r="V9" s="542"/>
      <c r="W9" s="522"/>
      <c r="X9" s="522"/>
      <c r="Y9" s="522"/>
      <c r="Z9" s="522"/>
      <c r="AA9" s="522"/>
      <c r="AB9" s="522"/>
      <c r="AC9" s="522"/>
      <c r="AD9" s="522"/>
      <c r="AE9" s="602"/>
      <c r="AU9" s="51"/>
      <c r="AV9" s="51"/>
      <c r="AW9" s="51"/>
      <c r="AX9" s="52"/>
    </row>
    <row r="10" spans="1:50" ht="12.75" customHeight="1">
      <c r="A10" s="457"/>
      <c r="B10" s="458"/>
      <c r="C10" s="458"/>
      <c r="D10" s="458"/>
      <c r="E10" s="519" t="s">
        <v>205</v>
      </c>
      <c r="F10" s="519"/>
      <c r="G10" s="513" t="s">
        <v>211</v>
      </c>
      <c r="H10" s="513"/>
      <c r="I10" s="513"/>
      <c r="J10" s="513"/>
      <c r="K10" s="508">
        <f>宗像市!E40</f>
        <v>6290</v>
      </c>
      <c r="L10" s="508"/>
      <c r="M10" s="508"/>
      <c r="N10" s="508">
        <f>宗像市!F40</f>
        <v>0</v>
      </c>
      <c r="O10" s="508"/>
      <c r="P10" s="508"/>
      <c r="Q10" s="501">
        <f t="shared" si="0"/>
        <v>0</v>
      </c>
      <c r="R10" s="501"/>
      <c r="S10" s="501"/>
      <c r="T10" s="542"/>
      <c r="U10" s="542"/>
      <c r="V10" s="542"/>
      <c r="W10" s="522"/>
      <c r="X10" s="522"/>
      <c r="Y10" s="522"/>
      <c r="Z10" s="522"/>
      <c r="AA10" s="522"/>
      <c r="AB10" s="522"/>
      <c r="AC10" s="522"/>
      <c r="AD10" s="522"/>
      <c r="AE10" s="602"/>
      <c r="AU10" s="51"/>
      <c r="AV10" s="51"/>
      <c r="AW10" s="51"/>
      <c r="AX10" s="52"/>
    </row>
    <row r="11" spans="1:50" ht="12.75" customHeight="1">
      <c r="A11" s="457"/>
      <c r="B11" s="458"/>
      <c r="C11" s="458"/>
      <c r="D11" s="458"/>
      <c r="E11" s="519" t="s">
        <v>206</v>
      </c>
      <c r="F11" s="519"/>
      <c r="G11" s="513" t="s">
        <v>212</v>
      </c>
      <c r="H11" s="513"/>
      <c r="I11" s="513"/>
      <c r="J11" s="513"/>
      <c r="K11" s="505">
        <f>宗像市!E53</f>
        <v>5380</v>
      </c>
      <c r="L11" s="506"/>
      <c r="M11" s="507"/>
      <c r="N11" s="505">
        <f>宗像市!F53</f>
        <v>0</v>
      </c>
      <c r="O11" s="506"/>
      <c r="P11" s="507"/>
      <c r="Q11" s="501">
        <f t="shared" si="0"/>
        <v>0</v>
      </c>
      <c r="R11" s="501"/>
      <c r="S11" s="501"/>
      <c r="T11" s="542"/>
      <c r="U11" s="542"/>
      <c r="V11" s="542"/>
      <c r="W11" s="522"/>
      <c r="X11" s="522"/>
      <c r="Y11" s="522"/>
      <c r="Z11" s="522"/>
      <c r="AA11" s="522"/>
      <c r="AB11" s="522"/>
      <c r="AC11" s="522"/>
      <c r="AD11" s="522"/>
      <c r="AE11" s="602"/>
      <c r="AU11" s="51"/>
      <c r="AV11" s="51"/>
      <c r="AW11" s="51"/>
      <c r="AX11" s="52"/>
    </row>
    <row r="12" spans="1:50" ht="12.75" customHeight="1">
      <c r="A12" s="457"/>
      <c r="B12" s="458"/>
      <c r="C12" s="458"/>
      <c r="D12" s="458"/>
      <c r="E12" s="519" t="s">
        <v>207</v>
      </c>
      <c r="F12" s="519"/>
      <c r="G12" s="513" t="s">
        <v>213</v>
      </c>
      <c r="H12" s="513"/>
      <c r="I12" s="513"/>
      <c r="J12" s="513"/>
      <c r="K12" s="505">
        <f>宗像市!E64</f>
        <v>5220</v>
      </c>
      <c r="L12" s="506"/>
      <c r="M12" s="507"/>
      <c r="N12" s="505">
        <f>宗像市!F64</f>
        <v>0</v>
      </c>
      <c r="O12" s="506"/>
      <c r="P12" s="507"/>
      <c r="Q12" s="501">
        <f t="shared" si="0"/>
        <v>0</v>
      </c>
      <c r="R12" s="501"/>
      <c r="S12" s="501"/>
      <c r="T12" s="522"/>
      <c r="U12" s="522"/>
      <c r="V12" s="522"/>
      <c r="W12" s="522"/>
      <c r="X12" s="522"/>
      <c r="Y12" s="522"/>
      <c r="Z12" s="522"/>
      <c r="AA12" s="522"/>
      <c r="AB12" s="522"/>
      <c r="AC12" s="600"/>
      <c r="AD12" s="600"/>
      <c r="AE12" s="601"/>
      <c r="AU12" s="51"/>
      <c r="AV12" s="51"/>
      <c r="AW12" s="51"/>
      <c r="AX12" s="52"/>
    </row>
    <row r="13" spans="1:50" ht="12.75" customHeight="1">
      <c r="A13" s="457"/>
      <c r="B13" s="458"/>
      <c r="C13" s="458"/>
      <c r="D13" s="458"/>
      <c r="E13" s="520" t="s">
        <v>208</v>
      </c>
      <c r="F13" s="520"/>
      <c r="G13" s="513" t="s">
        <v>214</v>
      </c>
      <c r="H13" s="513"/>
      <c r="I13" s="513"/>
      <c r="J13" s="513"/>
      <c r="K13" s="505">
        <f>宗像市!S14</f>
        <v>4990</v>
      </c>
      <c r="L13" s="506"/>
      <c r="M13" s="507"/>
      <c r="N13" s="505">
        <f>宗像市!T14</f>
        <v>0</v>
      </c>
      <c r="O13" s="506"/>
      <c r="P13" s="507"/>
      <c r="Q13" s="501">
        <f t="shared" si="0"/>
        <v>0</v>
      </c>
      <c r="R13" s="501"/>
      <c r="S13" s="501"/>
      <c r="T13" s="522"/>
      <c r="U13" s="522"/>
      <c r="V13" s="522"/>
      <c r="W13" s="522"/>
      <c r="X13" s="522"/>
      <c r="Y13" s="522"/>
      <c r="Z13" s="522"/>
      <c r="AA13" s="522"/>
      <c r="AB13" s="522"/>
      <c r="AC13" s="522"/>
      <c r="AD13" s="522"/>
      <c r="AE13" s="602"/>
    </row>
    <row r="14" spans="1:50" ht="12.75" customHeight="1">
      <c r="A14" s="457"/>
      <c r="B14" s="458"/>
      <c r="C14" s="458"/>
      <c r="D14" s="458"/>
      <c r="E14" s="514" t="s">
        <v>209</v>
      </c>
      <c r="F14" s="514"/>
      <c r="G14" s="515" t="s">
        <v>215</v>
      </c>
      <c r="H14" s="515"/>
      <c r="I14" s="515"/>
      <c r="J14" s="515"/>
      <c r="K14" s="502">
        <f>宗像市!S22</f>
        <v>3260</v>
      </c>
      <c r="L14" s="503"/>
      <c r="M14" s="504"/>
      <c r="N14" s="502">
        <f>宗像市!T22</f>
        <v>0</v>
      </c>
      <c r="O14" s="503"/>
      <c r="P14" s="504"/>
      <c r="Q14" s="499">
        <f t="shared" si="0"/>
        <v>0</v>
      </c>
      <c r="R14" s="499"/>
      <c r="S14" s="499"/>
      <c r="T14" s="531"/>
      <c r="U14" s="531"/>
      <c r="V14" s="531"/>
      <c r="W14" s="531"/>
      <c r="X14" s="531"/>
      <c r="Y14" s="531"/>
      <c r="Z14" s="531"/>
      <c r="AA14" s="531"/>
      <c r="AB14" s="531"/>
      <c r="AC14" s="531"/>
      <c r="AD14" s="531"/>
      <c r="AE14" s="610"/>
    </row>
    <row r="15" spans="1:50" ht="12.75" customHeight="1">
      <c r="A15" s="460"/>
      <c r="B15" s="461"/>
      <c r="C15" s="461"/>
      <c r="D15" s="461"/>
      <c r="E15" s="516" t="s">
        <v>58</v>
      </c>
      <c r="F15" s="517"/>
      <c r="G15" s="517"/>
      <c r="H15" s="517"/>
      <c r="I15" s="517"/>
      <c r="J15" s="518"/>
      <c r="K15" s="536">
        <f>SUBTOTAL(9,K7:M14)</f>
        <v>33260</v>
      </c>
      <c r="L15" s="537"/>
      <c r="M15" s="538"/>
      <c r="N15" s="539">
        <f>SUBTOTAL(9,N7:P14)</f>
        <v>0</v>
      </c>
      <c r="O15" s="540"/>
      <c r="P15" s="540"/>
      <c r="Q15" s="445">
        <f t="shared" si="0"/>
        <v>0</v>
      </c>
      <c r="R15" s="445"/>
      <c r="S15" s="445"/>
      <c r="T15" s="532"/>
      <c r="U15" s="532"/>
      <c r="V15" s="532"/>
      <c r="W15" s="492"/>
      <c r="X15" s="492"/>
      <c r="Y15" s="492"/>
      <c r="Z15" s="492"/>
      <c r="AA15" s="492"/>
      <c r="AB15" s="492"/>
      <c r="AC15" s="492"/>
      <c r="AD15" s="492"/>
      <c r="AE15" s="493"/>
    </row>
    <row r="16" spans="1:50" ht="12.75" customHeight="1">
      <c r="A16" s="454" t="s">
        <v>1630</v>
      </c>
      <c r="B16" s="455"/>
      <c r="C16" s="455"/>
      <c r="D16" s="456"/>
      <c r="E16" s="521" t="s">
        <v>279</v>
      </c>
      <c r="F16" s="521"/>
      <c r="G16" s="523" t="s">
        <v>59</v>
      </c>
      <c r="H16" s="523"/>
      <c r="I16" s="523"/>
      <c r="J16" s="523"/>
      <c r="K16" s="533">
        <f>福津市・古賀市・新宮町!E17</f>
        <v>4970</v>
      </c>
      <c r="L16" s="534"/>
      <c r="M16" s="535"/>
      <c r="N16" s="541">
        <f>福津市・古賀市・新宮町!F17</f>
        <v>0</v>
      </c>
      <c r="O16" s="541"/>
      <c r="P16" s="541"/>
      <c r="Q16" s="500">
        <f t="shared" ref="Q16:Q25" si="1">N16/K16</f>
        <v>0</v>
      </c>
      <c r="R16" s="500"/>
      <c r="S16" s="500"/>
      <c r="T16" s="489"/>
      <c r="U16" s="490"/>
      <c r="V16" s="497"/>
      <c r="W16" s="489"/>
      <c r="X16" s="490"/>
      <c r="Y16" s="497"/>
      <c r="Z16" s="489"/>
      <c r="AA16" s="490"/>
      <c r="AB16" s="497"/>
      <c r="AC16" s="489"/>
      <c r="AD16" s="490"/>
      <c r="AE16" s="491"/>
    </row>
    <row r="17" spans="1:31" ht="12.75" customHeight="1">
      <c r="A17" s="457"/>
      <c r="B17" s="458"/>
      <c r="C17" s="458"/>
      <c r="D17" s="459"/>
      <c r="E17" s="520" t="s">
        <v>280</v>
      </c>
      <c r="F17" s="520"/>
      <c r="G17" s="513" t="s">
        <v>236</v>
      </c>
      <c r="H17" s="513"/>
      <c r="I17" s="513"/>
      <c r="J17" s="513"/>
      <c r="K17" s="505">
        <f>福津市・古賀市・新宮町!E32</f>
        <v>5960</v>
      </c>
      <c r="L17" s="506"/>
      <c r="M17" s="507"/>
      <c r="N17" s="508">
        <f>福津市・古賀市・新宮町!F32</f>
        <v>0</v>
      </c>
      <c r="O17" s="508"/>
      <c r="P17" s="508"/>
      <c r="Q17" s="501">
        <f t="shared" si="1"/>
        <v>0</v>
      </c>
      <c r="R17" s="501"/>
      <c r="S17" s="501"/>
      <c r="T17" s="494"/>
      <c r="U17" s="495"/>
      <c r="V17" s="496"/>
      <c r="W17" s="494"/>
      <c r="X17" s="495"/>
      <c r="Y17" s="496"/>
      <c r="Z17" s="494"/>
      <c r="AA17" s="495"/>
      <c r="AB17" s="496"/>
      <c r="AC17" s="494"/>
      <c r="AD17" s="495"/>
      <c r="AE17" s="498"/>
    </row>
    <row r="18" spans="1:31" ht="12.75" customHeight="1">
      <c r="A18" s="457"/>
      <c r="B18" s="458"/>
      <c r="C18" s="458"/>
      <c r="D18" s="459"/>
      <c r="E18" s="520" t="s">
        <v>281</v>
      </c>
      <c r="F18" s="520"/>
      <c r="G18" s="513" t="s">
        <v>244</v>
      </c>
      <c r="H18" s="513"/>
      <c r="I18" s="513"/>
      <c r="J18" s="513"/>
      <c r="K18" s="505">
        <f>福津市・古賀市・新宮町!E40</f>
        <v>2480</v>
      </c>
      <c r="L18" s="506"/>
      <c r="M18" s="507"/>
      <c r="N18" s="508">
        <f>福津市・古賀市・新宮町!F40</f>
        <v>0</v>
      </c>
      <c r="O18" s="508"/>
      <c r="P18" s="508"/>
      <c r="Q18" s="501">
        <f t="shared" si="1"/>
        <v>0</v>
      </c>
      <c r="R18" s="501"/>
      <c r="S18" s="501"/>
      <c r="T18" s="494"/>
      <c r="U18" s="495"/>
      <c r="V18" s="496"/>
      <c r="W18" s="494"/>
      <c r="X18" s="495"/>
      <c r="Y18" s="496"/>
      <c r="Z18" s="494"/>
      <c r="AA18" s="495"/>
      <c r="AB18" s="496"/>
      <c r="AC18" s="494"/>
      <c r="AD18" s="495"/>
      <c r="AE18" s="498"/>
    </row>
    <row r="19" spans="1:31" ht="12.75" customHeight="1">
      <c r="A19" s="457"/>
      <c r="B19" s="458"/>
      <c r="C19" s="458"/>
      <c r="D19" s="459"/>
      <c r="E19" s="520" t="s">
        <v>282</v>
      </c>
      <c r="F19" s="520"/>
      <c r="G19" s="513" t="s">
        <v>259</v>
      </c>
      <c r="H19" s="513"/>
      <c r="I19" s="513"/>
      <c r="J19" s="513"/>
      <c r="K19" s="505">
        <f>福津市・古賀市・新宮町!E48</f>
        <v>2290</v>
      </c>
      <c r="L19" s="506"/>
      <c r="M19" s="507"/>
      <c r="N19" s="508">
        <f>福津市・古賀市・新宮町!F48</f>
        <v>0</v>
      </c>
      <c r="O19" s="508"/>
      <c r="P19" s="508"/>
      <c r="Q19" s="501">
        <f t="shared" si="1"/>
        <v>0</v>
      </c>
      <c r="R19" s="501"/>
      <c r="S19" s="501"/>
      <c r="T19" s="494"/>
      <c r="U19" s="495"/>
      <c r="V19" s="496"/>
      <c r="W19" s="494"/>
      <c r="X19" s="495"/>
      <c r="Y19" s="496"/>
      <c r="Z19" s="494"/>
      <c r="AA19" s="495"/>
      <c r="AB19" s="496"/>
      <c r="AC19" s="494"/>
      <c r="AD19" s="495"/>
      <c r="AE19" s="498"/>
    </row>
    <row r="20" spans="1:31" ht="12.75" customHeight="1">
      <c r="A20" s="457"/>
      <c r="B20" s="458"/>
      <c r="C20" s="458"/>
      <c r="D20" s="459"/>
      <c r="E20" s="520" t="s">
        <v>283</v>
      </c>
      <c r="F20" s="520"/>
      <c r="G20" s="513" t="s">
        <v>278</v>
      </c>
      <c r="H20" s="513"/>
      <c r="I20" s="513"/>
      <c r="J20" s="513"/>
      <c r="K20" s="505">
        <f>福津市・古賀市・新宮町!E58</f>
        <v>3470</v>
      </c>
      <c r="L20" s="506"/>
      <c r="M20" s="507"/>
      <c r="N20" s="508">
        <f>福津市・古賀市・新宮町!F58</f>
        <v>0</v>
      </c>
      <c r="O20" s="508"/>
      <c r="P20" s="508"/>
      <c r="Q20" s="501">
        <f t="shared" si="1"/>
        <v>0</v>
      </c>
      <c r="R20" s="501"/>
      <c r="S20" s="501"/>
      <c r="T20" s="494"/>
      <c r="U20" s="495"/>
      <c r="V20" s="496"/>
      <c r="W20" s="494"/>
      <c r="X20" s="495"/>
      <c r="Y20" s="496"/>
      <c r="Z20" s="494"/>
      <c r="AA20" s="495"/>
      <c r="AB20" s="496"/>
      <c r="AC20" s="494"/>
      <c r="AD20" s="495"/>
      <c r="AE20" s="498"/>
    </row>
    <row r="21" spans="1:31" ht="12.75" customHeight="1">
      <c r="A21" s="460"/>
      <c r="B21" s="461"/>
      <c r="C21" s="461"/>
      <c r="D21" s="462"/>
      <c r="E21" s="524" t="s">
        <v>58</v>
      </c>
      <c r="F21" s="524"/>
      <c r="G21" s="524"/>
      <c r="H21" s="524"/>
      <c r="I21" s="524"/>
      <c r="J21" s="524"/>
      <c r="K21" s="509">
        <f>SUBTOTAL(9,K16:M20)</f>
        <v>19170</v>
      </c>
      <c r="L21" s="510"/>
      <c r="M21" s="511"/>
      <c r="N21" s="509">
        <f>SUBTOTAL(9,N16:P20)</f>
        <v>0</v>
      </c>
      <c r="O21" s="510"/>
      <c r="P21" s="511"/>
      <c r="Q21" s="445">
        <f>N21/K21</f>
        <v>0</v>
      </c>
      <c r="R21" s="445"/>
      <c r="S21" s="445"/>
      <c r="T21" s="446"/>
      <c r="U21" s="447"/>
      <c r="V21" s="449"/>
      <c r="W21" s="597"/>
      <c r="X21" s="598"/>
      <c r="Y21" s="599"/>
      <c r="Z21" s="446"/>
      <c r="AA21" s="447"/>
      <c r="AB21" s="449"/>
      <c r="AC21" s="446"/>
      <c r="AD21" s="447"/>
      <c r="AE21" s="448"/>
    </row>
    <row r="22" spans="1:31" ht="12.75" customHeight="1">
      <c r="A22" s="454" t="s">
        <v>1631</v>
      </c>
      <c r="B22" s="455"/>
      <c r="C22" s="455"/>
      <c r="D22" s="456"/>
      <c r="E22" s="521" t="s">
        <v>337</v>
      </c>
      <c r="F22" s="521"/>
      <c r="G22" s="523" t="s">
        <v>291</v>
      </c>
      <c r="H22" s="523"/>
      <c r="I22" s="523"/>
      <c r="J22" s="523"/>
      <c r="K22" s="505">
        <f>福津市・古賀市・新宮町!S15</f>
        <v>2990</v>
      </c>
      <c r="L22" s="506"/>
      <c r="M22" s="507"/>
      <c r="N22" s="505">
        <f>福津市・古賀市・新宮町!T15</f>
        <v>0</v>
      </c>
      <c r="O22" s="506"/>
      <c r="P22" s="507"/>
      <c r="Q22" s="499">
        <f t="shared" si="1"/>
        <v>0</v>
      </c>
      <c r="R22" s="499"/>
      <c r="S22" s="499"/>
      <c r="T22" s="489"/>
      <c r="U22" s="490"/>
      <c r="V22" s="497"/>
      <c r="W22" s="594"/>
      <c r="X22" s="595"/>
      <c r="Y22" s="596"/>
      <c r="Z22" s="489"/>
      <c r="AA22" s="490"/>
      <c r="AB22" s="497"/>
      <c r="AC22" s="489"/>
      <c r="AD22" s="490"/>
      <c r="AE22" s="491"/>
    </row>
    <row r="23" spans="1:31" ht="12.75" customHeight="1">
      <c r="A23" s="457"/>
      <c r="B23" s="458"/>
      <c r="C23" s="458"/>
      <c r="D23" s="459"/>
      <c r="E23" s="520" t="s">
        <v>338</v>
      </c>
      <c r="F23" s="520"/>
      <c r="G23" s="513" t="s">
        <v>301</v>
      </c>
      <c r="H23" s="513"/>
      <c r="I23" s="513"/>
      <c r="J23" s="513"/>
      <c r="K23" s="505">
        <f>福津市・古賀市・新宮町!S25</f>
        <v>3370</v>
      </c>
      <c r="L23" s="506"/>
      <c r="M23" s="507"/>
      <c r="N23" s="505">
        <f>福津市・古賀市・新宮町!T25</f>
        <v>0</v>
      </c>
      <c r="O23" s="506"/>
      <c r="P23" s="507"/>
      <c r="Q23" s="501">
        <f t="shared" si="1"/>
        <v>0</v>
      </c>
      <c r="R23" s="501"/>
      <c r="S23" s="501"/>
      <c r="T23" s="494"/>
      <c r="U23" s="495"/>
      <c r="V23" s="496"/>
      <c r="W23" s="591"/>
      <c r="X23" s="592"/>
      <c r="Y23" s="593"/>
      <c r="Z23" s="494"/>
      <c r="AA23" s="495"/>
      <c r="AB23" s="496"/>
      <c r="AC23" s="494"/>
      <c r="AD23" s="495"/>
      <c r="AE23" s="498"/>
    </row>
    <row r="24" spans="1:31" ht="12.75" customHeight="1">
      <c r="A24" s="457"/>
      <c r="B24" s="458"/>
      <c r="C24" s="458"/>
      <c r="D24" s="459"/>
      <c r="E24" s="520" t="s">
        <v>339</v>
      </c>
      <c r="F24" s="520"/>
      <c r="G24" s="513" t="s">
        <v>316</v>
      </c>
      <c r="H24" s="513"/>
      <c r="I24" s="513"/>
      <c r="J24" s="513"/>
      <c r="K24" s="505">
        <f>福津市・古賀市・新宮町!S33</f>
        <v>2980</v>
      </c>
      <c r="L24" s="506"/>
      <c r="M24" s="507"/>
      <c r="N24" s="505">
        <f>福津市・古賀市・新宮町!T33</f>
        <v>0</v>
      </c>
      <c r="O24" s="506"/>
      <c r="P24" s="507"/>
      <c r="Q24" s="501">
        <f t="shared" si="1"/>
        <v>0</v>
      </c>
      <c r="R24" s="501"/>
      <c r="S24" s="501"/>
      <c r="T24" s="494"/>
      <c r="U24" s="495"/>
      <c r="V24" s="496"/>
      <c r="W24" s="591"/>
      <c r="X24" s="592"/>
      <c r="Y24" s="593"/>
      <c r="Z24" s="494"/>
      <c r="AA24" s="495"/>
      <c r="AB24" s="496"/>
      <c r="AC24" s="494"/>
      <c r="AD24" s="495"/>
      <c r="AE24" s="498"/>
    </row>
    <row r="25" spans="1:31" ht="12.75" customHeight="1">
      <c r="A25" s="457"/>
      <c r="B25" s="458"/>
      <c r="C25" s="458"/>
      <c r="D25" s="459"/>
      <c r="E25" s="520" t="s">
        <v>340</v>
      </c>
      <c r="F25" s="520"/>
      <c r="G25" s="513" t="s">
        <v>317</v>
      </c>
      <c r="H25" s="513"/>
      <c r="I25" s="513"/>
      <c r="J25" s="513"/>
      <c r="K25" s="505">
        <f>福津市・古賀市・新宮町!S39</f>
        <v>1600</v>
      </c>
      <c r="L25" s="506"/>
      <c r="M25" s="507"/>
      <c r="N25" s="505">
        <f>福津市・古賀市・新宮町!T39</f>
        <v>0</v>
      </c>
      <c r="O25" s="506"/>
      <c r="P25" s="507"/>
      <c r="Q25" s="501">
        <f t="shared" si="1"/>
        <v>0</v>
      </c>
      <c r="R25" s="501"/>
      <c r="S25" s="501"/>
      <c r="T25" s="494"/>
      <c r="U25" s="495"/>
      <c r="V25" s="496"/>
      <c r="W25" s="591"/>
      <c r="X25" s="592"/>
      <c r="Y25" s="593"/>
      <c r="Z25" s="494"/>
      <c r="AA25" s="495"/>
      <c r="AB25" s="496"/>
      <c r="AC25" s="494"/>
      <c r="AD25" s="495"/>
      <c r="AE25" s="498"/>
    </row>
    <row r="26" spans="1:31" ht="12.75" customHeight="1">
      <c r="A26" s="457"/>
      <c r="B26" s="458"/>
      <c r="C26" s="458"/>
      <c r="D26" s="459"/>
      <c r="E26" s="520" t="s">
        <v>341</v>
      </c>
      <c r="F26" s="520"/>
      <c r="G26" s="513" t="s">
        <v>325</v>
      </c>
      <c r="H26" s="513"/>
      <c r="I26" s="513"/>
      <c r="J26" s="513"/>
      <c r="K26" s="505">
        <f>福津市・古賀市・新宮町!S50</f>
        <v>4740</v>
      </c>
      <c r="L26" s="506"/>
      <c r="M26" s="507"/>
      <c r="N26" s="505">
        <f>福津市・古賀市・新宮町!T50</f>
        <v>0</v>
      </c>
      <c r="O26" s="506"/>
      <c r="P26" s="507"/>
      <c r="Q26" s="501">
        <f t="shared" ref="Q26:Q29" si="2">N26/K26</f>
        <v>0</v>
      </c>
      <c r="R26" s="501"/>
      <c r="S26" s="501"/>
      <c r="T26" s="494"/>
      <c r="U26" s="495"/>
      <c r="V26" s="496"/>
      <c r="W26" s="591"/>
      <c r="X26" s="592"/>
      <c r="Y26" s="593"/>
      <c r="Z26" s="494"/>
      <c r="AA26" s="495"/>
      <c r="AB26" s="496"/>
      <c r="AC26" s="494"/>
      <c r="AD26" s="495"/>
      <c r="AE26" s="498"/>
    </row>
    <row r="27" spans="1:31" ht="12.75" customHeight="1">
      <c r="A27" s="460"/>
      <c r="B27" s="461"/>
      <c r="C27" s="461"/>
      <c r="D27" s="462"/>
      <c r="E27" s="530" t="s">
        <v>58</v>
      </c>
      <c r="F27" s="530"/>
      <c r="G27" s="530"/>
      <c r="H27" s="530"/>
      <c r="I27" s="530"/>
      <c r="J27" s="530"/>
      <c r="K27" s="509">
        <f>SUBTOTAL(9,K22:M26)</f>
        <v>15680</v>
      </c>
      <c r="L27" s="510"/>
      <c r="M27" s="511"/>
      <c r="N27" s="509">
        <f>SUBTOTAL(9,N22:P26)</f>
        <v>0</v>
      </c>
      <c r="O27" s="510"/>
      <c r="P27" s="511"/>
      <c r="Q27" s="445">
        <f>N27/K27</f>
        <v>0</v>
      </c>
      <c r="R27" s="445"/>
      <c r="S27" s="445"/>
      <c r="T27" s="446"/>
      <c r="U27" s="447"/>
      <c r="V27" s="449"/>
      <c r="W27" s="597"/>
      <c r="X27" s="598"/>
      <c r="Y27" s="599"/>
      <c r="Z27" s="446"/>
      <c r="AA27" s="447"/>
      <c r="AB27" s="449"/>
      <c r="AC27" s="446"/>
      <c r="AD27" s="447"/>
      <c r="AE27" s="448"/>
    </row>
    <row r="28" spans="1:31" ht="12.75" customHeight="1">
      <c r="A28" s="454" t="s">
        <v>1632</v>
      </c>
      <c r="B28" s="455"/>
      <c r="C28" s="455"/>
      <c r="D28" s="456"/>
      <c r="E28" s="521" t="s">
        <v>342</v>
      </c>
      <c r="F28" s="521"/>
      <c r="G28" s="523" t="s">
        <v>336</v>
      </c>
      <c r="H28" s="523"/>
      <c r="I28" s="523"/>
      <c r="J28" s="523"/>
      <c r="K28" s="505">
        <f>福津市・古賀市・新宮町!S62</f>
        <v>3190</v>
      </c>
      <c r="L28" s="506"/>
      <c r="M28" s="507"/>
      <c r="N28" s="505">
        <f>福津市・古賀市・新宮町!T62</f>
        <v>0</v>
      </c>
      <c r="O28" s="506"/>
      <c r="P28" s="507"/>
      <c r="Q28" s="546">
        <f t="shared" si="2"/>
        <v>0</v>
      </c>
      <c r="R28" s="546"/>
      <c r="S28" s="546"/>
      <c r="T28" s="489"/>
      <c r="U28" s="490"/>
      <c r="V28" s="497"/>
      <c r="W28" s="594"/>
      <c r="X28" s="595"/>
      <c r="Y28" s="596"/>
      <c r="Z28" s="489"/>
      <c r="AA28" s="490"/>
      <c r="AB28" s="497"/>
      <c r="AC28" s="489"/>
      <c r="AD28" s="490"/>
      <c r="AE28" s="491"/>
    </row>
    <row r="29" spans="1:31" ht="12.75" customHeight="1">
      <c r="A29" s="457"/>
      <c r="B29" s="458"/>
      <c r="C29" s="458"/>
      <c r="D29" s="459"/>
      <c r="E29" s="528" t="s">
        <v>343</v>
      </c>
      <c r="F29" s="529"/>
      <c r="G29" s="525" t="s">
        <v>1611</v>
      </c>
      <c r="H29" s="526"/>
      <c r="I29" s="526"/>
      <c r="J29" s="527"/>
      <c r="K29" s="502">
        <f>福津市・古賀市・新宮町!S72</f>
        <v>4560</v>
      </c>
      <c r="L29" s="503"/>
      <c r="M29" s="504"/>
      <c r="N29" s="502">
        <f>福津市・古賀市・新宮町!T72</f>
        <v>0</v>
      </c>
      <c r="O29" s="503"/>
      <c r="P29" s="504"/>
      <c r="Q29" s="603">
        <f t="shared" si="2"/>
        <v>0</v>
      </c>
      <c r="R29" s="604"/>
      <c r="S29" s="605"/>
      <c r="T29" s="547"/>
      <c r="U29" s="548"/>
      <c r="V29" s="549"/>
      <c r="W29" s="547"/>
      <c r="X29" s="548"/>
      <c r="Y29" s="549"/>
      <c r="Z29" s="547"/>
      <c r="AA29" s="548"/>
      <c r="AB29" s="549"/>
      <c r="AC29" s="547"/>
      <c r="AD29" s="548"/>
      <c r="AE29" s="607"/>
    </row>
    <row r="30" spans="1:31" ht="12.75" customHeight="1">
      <c r="A30" s="460"/>
      <c r="B30" s="461"/>
      <c r="C30" s="461"/>
      <c r="D30" s="462"/>
      <c r="E30" s="524" t="s">
        <v>58</v>
      </c>
      <c r="F30" s="524"/>
      <c r="G30" s="524"/>
      <c r="H30" s="524"/>
      <c r="I30" s="524"/>
      <c r="J30" s="524"/>
      <c r="K30" s="509">
        <f>SUBTOTAL(9,K28:M29)</f>
        <v>7750</v>
      </c>
      <c r="L30" s="510"/>
      <c r="M30" s="511"/>
      <c r="N30" s="509">
        <f>SUBTOTAL(9,N28:P29)</f>
        <v>0</v>
      </c>
      <c r="O30" s="510"/>
      <c r="P30" s="511"/>
      <c r="Q30" s="445">
        <f>N30/K30</f>
        <v>0</v>
      </c>
      <c r="R30" s="445"/>
      <c r="S30" s="445"/>
      <c r="T30" s="543"/>
      <c r="U30" s="544"/>
      <c r="V30" s="545"/>
      <c r="W30" s="543"/>
      <c r="X30" s="544"/>
      <c r="Y30" s="545"/>
      <c r="Z30" s="543"/>
      <c r="AA30" s="544"/>
      <c r="AB30" s="545"/>
      <c r="AC30" s="543"/>
      <c r="AD30" s="544"/>
      <c r="AE30" s="606"/>
    </row>
    <row r="31" spans="1:31" ht="12.75" customHeight="1"/>
    <row r="32" spans="1:31" ht="12.75" customHeight="1"/>
    <row r="33" spans="1:39" ht="12.75" customHeight="1">
      <c r="A33" s="414" t="s">
        <v>0</v>
      </c>
      <c r="B33" s="415"/>
      <c r="C33" s="415"/>
      <c r="D33" s="415"/>
      <c r="E33" s="415"/>
      <c r="F33" s="415"/>
      <c r="G33" s="415"/>
      <c r="H33" s="415"/>
      <c r="I33" s="415"/>
      <c r="J33" s="416"/>
      <c r="K33" s="431">
        <f>SUM(K15,K21,K27,K30)</f>
        <v>75860</v>
      </c>
      <c r="L33" s="431"/>
      <c r="M33" s="432"/>
      <c r="N33" s="444">
        <f>SUM(N15,N21,N27,N30)</f>
        <v>0</v>
      </c>
      <c r="O33" s="431"/>
      <c r="P33" s="432"/>
      <c r="Q33" s="445">
        <f>N33/K33</f>
        <v>0</v>
      </c>
      <c r="R33" s="445"/>
      <c r="S33" s="445"/>
      <c r="T33" s="450"/>
      <c r="U33" s="451"/>
      <c r="V33" s="453"/>
      <c r="W33" s="450"/>
      <c r="X33" s="451"/>
      <c r="Y33" s="453"/>
      <c r="Z33" s="450"/>
      <c r="AA33" s="451"/>
      <c r="AB33" s="453"/>
      <c r="AC33" s="450"/>
      <c r="AD33" s="451"/>
      <c r="AE33" s="452"/>
    </row>
    <row r="34" spans="1:39" ht="12.75" customHeight="1"/>
    <row r="35" spans="1:39" ht="12.75" customHeight="1"/>
    <row r="36" spans="1:39" ht="12.75" customHeight="1">
      <c r="A36" s="433" t="s">
        <v>1</v>
      </c>
      <c r="B36" s="434"/>
      <c r="C36" s="434"/>
      <c r="D36" s="434"/>
      <c r="E36" s="434"/>
      <c r="F36" s="439" t="s">
        <v>1048</v>
      </c>
      <c r="G36" s="439"/>
      <c r="H36" s="439"/>
      <c r="I36" s="439"/>
      <c r="J36" s="439"/>
      <c r="K36" s="439"/>
      <c r="L36" s="422" t="s">
        <v>2</v>
      </c>
      <c r="M36" s="423"/>
      <c r="N36" s="467" t="s">
        <v>55</v>
      </c>
      <c r="O36" s="468"/>
      <c r="P36" s="472"/>
      <c r="Q36" s="467" t="s">
        <v>3</v>
      </c>
      <c r="R36" s="468"/>
      <c r="S36" s="468"/>
      <c r="T36" s="468"/>
      <c r="U36" s="472"/>
      <c r="V36" s="467" t="s">
        <v>1326</v>
      </c>
      <c r="W36" s="468"/>
      <c r="X36" s="468"/>
      <c r="Y36" s="468"/>
      <c r="Z36" s="468"/>
      <c r="AA36" s="473" t="s">
        <v>1050</v>
      </c>
      <c r="AB36" s="468"/>
      <c r="AC36" s="468"/>
      <c r="AD36" s="468"/>
      <c r="AE36" s="474"/>
    </row>
    <row r="37" spans="1:39" ht="12.75" customHeight="1">
      <c r="A37" s="435"/>
      <c r="B37" s="436"/>
      <c r="C37" s="436"/>
      <c r="D37" s="436"/>
      <c r="E37" s="436"/>
      <c r="F37" s="440" t="s">
        <v>1049</v>
      </c>
      <c r="G37" s="440"/>
      <c r="H37" s="440"/>
      <c r="I37" s="440"/>
      <c r="J37" s="440"/>
      <c r="K37" s="440"/>
      <c r="L37" s="424"/>
      <c r="M37" s="425"/>
      <c r="N37" s="469">
        <f>SUM(N15,N21,N27,N30)</f>
        <v>0</v>
      </c>
      <c r="O37" s="470"/>
      <c r="P37" s="471"/>
      <c r="Q37" s="466">
        <f>ROUNDDOWN(L37*N37,0)</f>
        <v>0</v>
      </c>
      <c r="R37" s="465"/>
      <c r="S37" s="465"/>
      <c r="T37" s="465"/>
      <c r="U37" s="53" t="s">
        <v>4</v>
      </c>
      <c r="V37" s="466">
        <f>ROUNDDOWN(Q37* 0.1,0)</f>
        <v>0</v>
      </c>
      <c r="W37" s="465"/>
      <c r="X37" s="465"/>
      <c r="Y37" s="465"/>
      <c r="Z37" s="54" t="s">
        <v>4</v>
      </c>
      <c r="AA37" s="464">
        <f>Q37+V37</f>
        <v>0</v>
      </c>
      <c r="AB37" s="465"/>
      <c r="AC37" s="465"/>
      <c r="AD37" s="465"/>
      <c r="AE37" s="55" t="s">
        <v>4</v>
      </c>
    </row>
    <row r="38" spans="1:39" ht="12.75" hidden="1" customHeight="1">
      <c r="A38" s="435"/>
      <c r="B38" s="436"/>
      <c r="C38" s="436"/>
      <c r="D38" s="436"/>
      <c r="E38" s="436"/>
      <c r="F38" s="441"/>
      <c r="G38" s="441"/>
      <c r="H38" s="441"/>
      <c r="I38" s="441"/>
      <c r="J38" s="441"/>
      <c r="K38" s="441"/>
      <c r="L38" s="487"/>
      <c r="M38" s="488"/>
      <c r="N38" s="417"/>
      <c r="O38" s="418"/>
      <c r="P38" s="419"/>
      <c r="Q38" s="420"/>
      <c r="R38" s="421"/>
      <c r="S38" s="421"/>
      <c r="T38" s="421"/>
      <c r="U38" s="56"/>
      <c r="V38" s="420"/>
      <c r="W38" s="421"/>
      <c r="X38" s="421"/>
      <c r="Y38" s="421"/>
      <c r="Z38" s="50"/>
      <c r="AA38" s="476"/>
      <c r="AB38" s="421"/>
      <c r="AC38" s="421"/>
      <c r="AD38" s="421"/>
      <c r="AE38" s="57"/>
    </row>
    <row r="39" spans="1:39" ht="12.75" hidden="1" customHeight="1">
      <c r="A39" s="435"/>
      <c r="B39" s="436"/>
      <c r="C39" s="436"/>
      <c r="D39" s="436"/>
      <c r="E39" s="436"/>
      <c r="F39" s="442" t="s">
        <v>1282</v>
      </c>
      <c r="G39" s="442"/>
      <c r="H39" s="442"/>
      <c r="I39" s="442"/>
      <c r="J39" s="442"/>
      <c r="K39" s="442"/>
      <c r="L39" s="479"/>
      <c r="M39" s="480"/>
      <c r="N39" s="481" t="e">
        <f>SUM(#REF!,#REF!,#REF!,#REF!,#REF!)</f>
        <v>#REF!</v>
      </c>
      <c r="O39" s="482"/>
      <c r="P39" s="483"/>
      <c r="Q39" s="484" t="e">
        <f>ROUNDDOWN(L39*N39,0)</f>
        <v>#REF!</v>
      </c>
      <c r="R39" s="485"/>
      <c r="S39" s="485"/>
      <c r="T39" s="485"/>
      <c r="U39" s="58" t="s">
        <v>4</v>
      </c>
      <c r="V39" s="484" t="e">
        <f>ROUNDDOWN(Q39* 0.1,0)</f>
        <v>#REF!</v>
      </c>
      <c r="W39" s="485"/>
      <c r="X39" s="485"/>
      <c r="Y39" s="485"/>
      <c r="Z39" s="59" t="s">
        <v>4</v>
      </c>
      <c r="AA39" s="486" t="e">
        <f>Q39+V39</f>
        <v>#REF!</v>
      </c>
      <c r="AB39" s="485"/>
      <c r="AC39" s="485"/>
      <c r="AD39" s="485"/>
      <c r="AE39" s="60" t="s">
        <v>4</v>
      </c>
    </row>
    <row r="40" spans="1:39" ht="12.75" customHeight="1">
      <c r="A40" s="437"/>
      <c r="B40" s="438"/>
      <c r="C40" s="438"/>
      <c r="D40" s="438"/>
      <c r="E40" s="438"/>
      <c r="F40" s="443" t="s">
        <v>58</v>
      </c>
      <c r="G40" s="443"/>
      <c r="H40" s="443"/>
      <c r="I40" s="443"/>
      <c r="J40" s="443"/>
      <c r="K40" s="443"/>
      <c r="L40" s="477"/>
      <c r="M40" s="478"/>
      <c r="N40" s="426">
        <f>N37</f>
        <v>0</v>
      </c>
      <c r="O40" s="427"/>
      <c r="P40" s="428"/>
      <c r="Q40" s="429">
        <f>SUM(Q37:T38)</f>
        <v>0</v>
      </c>
      <c r="R40" s="430"/>
      <c r="S40" s="430"/>
      <c r="T40" s="430"/>
      <c r="U40" s="61" t="s">
        <v>4</v>
      </c>
      <c r="V40" s="429">
        <f>SUM(V37:Y38)</f>
        <v>0</v>
      </c>
      <c r="W40" s="430"/>
      <c r="X40" s="430"/>
      <c r="Y40" s="430"/>
      <c r="Z40" s="62" t="s">
        <v>4</v>
      </c>
      <c r="AA40" s="475">
        <f>SUM(AA37:AD38)</f>
        <v>0</v>
      </c>
      <c r="AB40" s="430"/>
      <c r="AC40" s="430"/>
      <c r="AD40" s="430"/>
      <c r="AE40" s="63" t="s">
        <v>4</v>
      </c>
    </row>
    <row r="41" spans="1:39" ht="12.75" customHeight="1"/>
    <row r="42" spans="1:39" ht="12.75" customHeight="1">
      <c r="A42" s="47" t="s">
        <v>1638</v>
      </c>
      <c r="E42" s="47"/>
      <c r="F42" s="47"/>
    </row>
    <row r="43" spans="1:39" ht="12.75" customHeight="1">
      <c r="A43" s="47" t="s">
        <v>1634</v>
      </c>
      <c r="B43" s="64"/>
      <c r="C43" s="64"/>
      <c r="D43" s="64"/>
      <c r="F43" s="64"/>
      <c r="G43" s="64"/>
      <c r="H43" s="101" t="s">
        <v>1636</v>
      </c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</row>
    <row r="44" spans="1:39" ht="12.75" customHeight="1">
      <c r="A44" s="47" t="s">
        <v>1635</v>
      </c>
      <c r="E44" s="47"/>
      <c r="F44" s="47"/>
      <c r="H44" s="101" t="s">
        <v>1637</v>
      </c>
    </row>
    <row r="45" spans="1:39" ht="12.75" customHeight="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L45" s="51"/>
      <c r="AM45" s="51"/>
    </row>
    <row r="46" spans="1:39" ht="12.75" customHeight="1">
      <c r="A46" s="463" t="s">
        <v>5</v>
      </c>
      <c r="B46" s="463"/>
      <c r="C46" s="463"/>
      <c r="D46" s="463"/>
      <c r="E46" s="463"/>
      <c r="F46" s="463"/>
      <c r="G46" s="463"/>
      <c r="H46" s="463"/>
      <c r="I46" s="463"/>
      <c r="J46" s="463"/>
      <c r="K46" s="463"/>
      <c r="L46" s="463"/>
      <c r="M46" s="463"/>
      <c r="N46" s="463"/>
      <c r="O46" s="463"/>
      <c r="P46" s="463"/>
      <c r="Q46" s="463"/>
      <c r="R46" s="463"/>
      <c r="S46" s="463"/>
      <c r="T46" s="463"/>
      <c r="U46" s="463"/>
      <c r="V46" s="463"/>
      <c r="W46" s="463"/>
      <c r="X46" s="463"/>
      <c r="Y46" s="463"/>
      <c r="Z46" s="463"/>
      <c r="AA46" s="463"/>
      <c r="AB46" s="463"/>
      <c r="AC46" s="463"/>
      <c r="AD46" s="463"/>
      <c r="AE46" s="463"/>
    </row>
    <row r="47" spans="1:39" ht="12.75" customHeight="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</row>
    <row r="48" spans="1:39" ht="12.75" customHeight="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</row>
    <row r="49" spans="1:31" ht="12.75" customHeight="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</row>
    <row r="50" spans="1:31" ht="12.75" customHeight="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</row>
    <row r="51" spans="1:31" ht="12.75" customHeight="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</row>
    <row r="52" spans="1:31" ht="12.75" customHeight="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</row>
    <row r="53" spans="1:31" ht="12.75" customHeight="1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</row>
    <row r="54" spans="1:31" ht="12.75" customHeight="1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</row>
    <row r="55" spans="1:31" ht="12.75" customHeight="1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</row>
    <row r="56" spans="1:31" ht="12.75" customHeight="1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</row>
    <row r="57" spans="1:31" ht="12.75" customHeight="1"/>
    <row r="58" spans="1:31" ht="12.75" customHeight="1"/>
    <row r="59" spans="1:31" ht="12.75" customHeight="1"/>
    <row r="60" spans="1:31" ht="12.75" customHeight="1"/>
    <row r="61" spans="1:31" ht="12.75" customHeight="1"/>
    <row r="62" spans="1:31" ht="12.75" customHeight="1"/>
    <row r="63" spans="1:31" ht="12.75" customHeight="1"/>
    <row r="64" spans="1:31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306" spans="1:31" ht="14.25">
      <c r="A306" s="66"/>
      <c r="B306" s="66"/>
      <c r="C306" s="66"/>
      <c r="D306" s="66"/>
      <c r="E306" s="67"/>
      <c r="F306" s="67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  <c r="AB306" s="66"/>
      <c r="AC306" s="66"/>
      <c r="AD306" s="66"/>
      <c r="AE306" s="66"/>
    </row>
    <row r="307" spans="1:31" ht="14.25">
      <c r="A307" s="66"/>
      <c r="B307" s="66"/>
      <c r="C307" s="66"/>
      <c r="D307" s="66"/>
      <c r="E307" s="67"/>
      <c r="F307" s="67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</row>
    <row r="308" spans="1:31" ht="14.25">
      <c r="A308" s="66"/>
      <c r="B308" s="66"/>
      <c r="C308" s="66"/>
      <c r="D308" s="66"/>
      <c r="E308" s="67"/>
      <c r="F308" s="67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</row>
    <row r="309" spans="1:31" ht="14.25">
      <c r="A309" s="66"/>
      <c r="B309" s="66"/>
      <c r="C309" s="66"/>
      <c r="D309" s="66"/>
      <c r="E309" s="67"/>
      <c r="F309" s="67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</row>
    <row r="310" spans="1:31" ht="14.25">
      <c r="A310" s="66"/>
      <c r="B310" s="66"/>
      <c r="C310" s="66"/>
      <c r="D310" s="66"/>
      <c r="E310" s="67"/>
      <c r="F310" s="67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  <c r="AB310" s="66"/>
      <c r="AC310" s="66"/>
      <c r="AD310" s="66"/>
      <c r="AE310" s="66"/>
    </row>
    <row r="311" spans="1:31" ht="14.25">
      <c r="A311" s="66"/>
      <c r="B311" s="66"/>
      <c r="C311" s="66"/>
      <c r="D311" s="66"/>
      <c r="E311" s="67"/>
      <c r="F311" s="67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66"/>
      <c r="AD311" s="66"/>
      <c r="AE311" s="66"/>
    </row>
    <row r="312" spans="1:31" ht="14.25">
      <c r="A312" s="66"/>
      <c r="B312" s="66"/>
      <c r="C312" s="66"/>
      <c r="D312" s="66"/>
      <c r="E312" s="67"/>
      <c r="F312" s="67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</row>
    <row r="313" spans="1:31" ht="14.25">
      <c r="A313" s="66"/>
      <c r="B313" s="66"/>
      <c r="C313" s="66"/>
      <c r="D313" s="66"/>
      <c r="E313" s="67"/>
      <c r="F313" s="67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</row>
    <row r="314" spans="1:31" ht="14.25">
      <c r="A314" s="66"/>
      <c r="B314" s="66"/>
      <c r="C314" s="66"/>
      <c r="D314" s="66"/>
      <c r="E314" s="67"/>
      <c r="F314" s="67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</row>
    <row r="315" spans="1:31" ht="14.25">
      <c r="A315" s="66"/>
      <c r="B315" s="66"/>
      <c r="C315" s="66"/>
      <c r="D315" s="66"/>
      <c r="E315" s="67"/>
      <c r="F315" s="67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</row>
    <row r="316" spans="1:31" ht="14.25">
      <c r="A316" s="66"/>
      <c r="B316" s="66"/>
      <c r="C316" s="66"/>
      <c r="D316" s="66"/>
      <c r="E316" s="67"/>
      <c r="F316" s="67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</row>
    <row r="317" spans="1:31" ht="14.25">
      <c r="A317" s="66"/>
      <c r="B317" s="66"/>
      <c r="C317" s="66"/>
      <c r="D317" s="66"/>
      <c r="E317" s="67"/>
      <c r="F317" s="67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  <c r="AB317" s="66"/>
      <c r="AC317" s="66"/>
      <c r="AD317" s="66"/>
      <c r="AE317" s="66"/>
    </row>
    <row r="318" spans="1:31" ht="14.25">
      <c r="A318" s="66"/>
      <c r="B318" s="66"/>
      <c r="C318" s="66"/>
      <c r="D318" s="66"/>
      <c r="E318" s="67"/>
      <c r="F318" s="67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  <c r="AB318" s="66"/>
      <c r="AC318" s="66"/>
      <c r="AD318" s="66"/>
      <c r="AE318" s="66"/>
    </row>
    <row r="319" spans="1:31" ht="14.25">
      <c r="A319" s="66"/>
      <c r="B319" s="66"/>
      <c r="C319" s="66"/>
      <c r="D319" s="66"/>
      <c r="E319" s="67"/>
      <c r="F319" s="67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6"/>
      <c r="AD319" s="66"/>
      <c r="AE319" s="66"/>
    </row>
    <row r="320" spans="1:31" ht="14.25">
      <c r="A320" s="66"/>
      <c r="B320" s="66"/>
      <c r="C320" s="66"/>
      <c r="D320" s="66"/>
      <c r="E320" s="67"/>
      <c r="F320" s="67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</row>
    <row r="321" spans="1:31" ht="14.25">
      <c r="A321" s="66"/>
      <c r="B321" s="66"/>
      <c r="C321" s="66"/>
      <c r="D321" s="66"/>
      <c r="E321" s="67"/>
      <c r="F321" s="67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</row>
    <row r="322" spans="1:31" ht="14.25">
      <c r="A322" s="66"/>
      <c r="B322" s="66"/>
      <c r="C322" s="66"/>
      <c r="D322" s="66"/>
      <c r="E322" s="67"/>
      <c r="F322" s="67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</row>
    <row r="323" spans="1:31" ht="14.25">
      <c r="A323" s="66"/>
      <c r="B323" s="66"/>
      <c r="C323" s="66"/>
      <c r="D323" s="66"/>
      <c r="E323" s="67"/>
      <c r="F323" s="67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  <c r="AB323" s="66"/>
      <c r="AC323" s="66"/>
      <c r="AD323" s="66"/>
      <c r="AE323" s="66"/>
    </row>
    <row r="324" spans="1:31" ht="14.25">
      <c r="A324" s="66"/>
      <c r="B324" s="66"/>
      <c r="C324" s="66"/>
      <c r="D324" s="66"/>
      <c r="E324" s="67"/>
      <c r="F324" s="67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  <c r="AB324" s="66"/>
      <c r="AC324" s="66"/>
      <c r="AD324" s="66"/>
      <c r="AE324" s="66"/>
    </row>
    <row r="325" spans="1:31" ht="14.25">
      <c r="A325" s="66"/>
      <c r="B325" s="66"/>
      <c r="C325" s="66"/>
      <c r="D325" s="66"/>
      <c r="E325" s="67"/>
      <c r="F325" s="67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  <c r="AB325" s="66"/>
      <c r="AC325" s="66"/>
      <c r="AD325" s="66"/>
      <c r="AE325" s="66"/>
    </row>
    <row r="326" spans="1:31" ht="14.25">
      <c r="A326" s="66"/>
      <c r="B326" s="66"/>
      <c r="C326" s="66"/>
      <c r="D326" s="66"/>
      <c r="E326" s="67"/>
      <c r="F326" s="67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</row>
    <row r="327" spans="1:31" ht="14.25">
      <c r="A327" s="66"/>
      <c r="B327" s="66"/>
      <c r="C327" s="66"/>
      <c r="D327" s="66"/>
      <c r="E327" s="67"/>
      <c r="F327" s="67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  <c r="AB327" s="66"/>
      <c r="AC327" s="66"/>
      <c r="AD327" s="66"/>
      <c r="AE327" s="66"/>
    </row>
    <row r="328" spans="1:31" ht="14.25">
      <c r="A328" s="66"/>
      <c r="B328" s="66"/>
      <c r="C328" s="66"/>
      <c r="D328" s="66"/>
      <c r="E328" s="67"/>
      <c r="F328" s="67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  <c r="AB328" s="66"/>
      <c r="AC328" s="66"/>
      <c r="AD328" s="66"/>
      <c r="AE328" s="66"/>
    </row>
    <row r="329" spans="1:31" ht="14.25">
      <c r="A329" s="66"/>
      <c r="B329" s="66"/>
      <c r="C329" s="66"/>
      <c r="D329" s="66"/>
      <c r="E329" s="67"/>
      <c r="F329" s="67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  <c r="AB329" s="66"/>
      <c r="AC329" s="66"/>
      <c r="AD329" s="66"/>
      <c r="AE329" s="66"/>
    </row>
    <row r="330" spans="1:31" ht="14.25">
      <c r="A330" s="66"/>
      <c r="B330" s="66"/>
      <c r="C330" s="66"/>
      <c r="D330" s="66"/>
      <c r="E330" s="67"/>
      <c r="F330" s="67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</row>
    <row r="331" spans="1:31" ht="14.25">
      <c r="A331" s="66"/>
      <c r="B331" s="66"/>
      <c r="C331" s="66"/>
      <c r="D331" s="66"/>
      <c r="E331" s="67"/>
      <c r="F331" s="67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</row>
    <row r="332" spans="1:31" ht="14.25">
      <c r="A332" s="66"/>
      <c r="B332" s="66"/>
      <c r="C332" s="66"/>
      <c r="D332" s="66"/>
      <c r="E332" s="67"/>
      <c r="F332" s="67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  <c r="AB332" s="66"/>
      <c r="AC332" s="66"/>
      <c r="AD332" s="66"/>
      <c r="AE332" s="66"/>
    </row>
    <row r="333" spans="1:31" ht="14.25">
      <c r="A333" s="66"/>
      <c r="B333" s="66"/>
      <c r="C333" s="66"/>
      <c r="D333" s="66"/>
      <c r="E333" s="67"/>
      <c r="F333" s="67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</row>
    <row r="334" spans="1:31" ht="14.25">
      <c r="A334" s="66"/>
      <c r="B334" s="66"/>
      <c r="C334" s="66"/>
      <c r="D334" s="66"/>
      <c r="E334" s="67"/>
      <c r="F334" s="67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</row>
    <row r="335" spans="1:31" ht="14.25">
      <c r="A335" s="66"/>
      <c r="B335" s="66"/>
      <c r="C335" s="66"/>
      <c r="D335" s="66"/>
      <c r="E335" s="67"/>
      <c r="F335" s="67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  <c r="AB335" s="66"/>
      <c r="AC335" s="66"/>
      <c r="AD335" s="66"/>
      <c r="AE335" s="66"/>
    </row>
    <row r="336" spans="1:31" ht="14.25">
      <c r="A336" s="66"/>
      <c r="B336" s="66"/>
      <c r="C336" s="66"/>
      <c r="D336" s="66"/>
      <c r="E336" s="67"/>
      <c r="F336" s="67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6"/>
      <c r="AD336" s="66"/>
      <c r="AE336" s="66"/>
    </row>
    <row r="337" spans="1:31" ht="14.25">
      <c r="A337" s="66"/>
      <c r="B337" s="66"/>
      <c r="C337" s="66"/>
      <c r="D337" s="66"/>
      <c r="E337" s="67"/>
      <c r="F337" s="67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</row>
    <row r="338" spans="1:31" ht="14.25">
      <c r="A338" s="66"/>
      <c r="B338" s="66"/>
      <c r="C338" s="66"/>
      <c r="D338" s="66"/>
      <c r="E338" s="67"/>
      <c r="F338" s="67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  <c r="AB338" s="66"/>
      <c r="AC338" s="66"/>
      <c r="AD338" s="66"/>
      <c r="AE338" s="66"/>
    </row>
    <row r="339" spans="1:31" ht="14.25">
      <c r="A339" s="66"/>
      <c r="B339" s="66"/>
      <c r="C339" s="66"/>
      <c r="D339" s="66"/>
      <c r="E339" s="67"/>
      <c r="F339" s="67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</row>
    <row r="340" spans="1:31" ht="14.25">
      <c r="A340" s="66"/>
      <c r="B340" s="66"/>
      <c r="C340" s="66"/>
      <c r="D340" s="66"/>
      <c r="E340" s="67"/>
      <c r="F340" s="67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6"/>
      <c r="AD340" s="66"/>
      <c r="AE340" s="66"/>
    </row>
    <row r="341" spans="1:31" ht="14.25">
      <c r="A341" s="66"/>
      <c r="B341" s="66"/>
      <c r="C341" s="66"/>
      <c r="D341" s="66"/>
      <c r="E341" s="67"/>
      <c r="F341" s="67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  <c r="AB341" s="66"/>
      <c r="AC341" s="66"/>
      <c r="AD341" s="66"/>
      <c r="AE341" s="66"/>
    </row>
    <row r="342" spans="1:31" ht="14.25">
      <c r="A342" s="66"/>
      <c r="B342" s="66"/>
      <c r="C342" s="66"/>
      <c r="D342" s="66"/>
      <c r="E342" s="67"/>
      <c r="F342" s="67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  <c r="AB342" s="66"/>
      <c r="AC342" s="66"/>
      <c r="AD342" s="66"/>
      <c r="AE342" s="66"/>
    </row>
    <row r="343" spans="1:31" ht="14.25">
      <c r="A343" s="66"/>
      <c r="B343" s="66"/>
      <c r="C343" s="66"/>
      <c r="D343" s="66"/>
      <c r="E343" s="67"/>
      <c r="F343" s="67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66"/>
      <c r="AC343" s="66"/>
      <c r="AD343" s="66"/>
      <c r="AE343" s="66"/>
    </row>
    <row r="344" spans="1:31" ht="14.25">
      <c r="A344" s="66"/>
      <c r="B344" s="66"/>
      <c r="C344" s="66"/>
      <c r="D344" s="66"/>
      <c r="E344" s="67"/>
      <c r="F344" s="67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  <c r="AB344" s="66"/>
      <c r="AC344" s="66"/>
      <c r="AD344" s="66"/>
      <c r="AE344" s="66"/>
    </row>
    <row r="345" spans="1:31" ht="14.25">
      <c r="A345" s="66"/>
      <c r="B345" s="66"/>
      <c r="C345" s="66"/>
      <c r="D345" s="66"/>
      <c r="E345" s="67"/>
      <c r="F345" s="67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6"/>
      <c r="AD345" s="66"/>
      <c r="AE345" s="66"/>
    </row>
    <row r="346" spans="1:31" ht="14.25">
      <c r="A346" s="66"/>
      <c r="B346" s="66"/>
      <c r="C346" s="66"/>
      <c r="D346" s="66"/>
      <c r="E346" s="67"/>
      <c r="F346" s="67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  <c r="AB346" s="66"/>
      <c r="AC346" s="66"/>
      <c r="AD346" s="66"/>
      <c r="AE346" s="66"/>
    </row>
    <row r="347" spans="1:31" ht="14.25">
      <c r="A347" s="66"/>
      <c r="B347" s="66"/>
      <c r="C347" s="66"/>
      <c r="D347" s="66"/>
      <c r="E347" s="67"/>
      <c r="F347" s="67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  <c r="AB347" s="66"/>
      <c r="AC347" s="66"/>
      <c r="AD347" s="66"/>
      <c r="AE347" s="66"/>
    </row>
    <row r="348" spans="1:31" ht="14.25">
      <c r="A348" s="66"/>
      <c r="B348" s="66"/>
      <c r="C348" s="66"/>
      <c r="D348" s="66"/>
      <c r="E348" s="67"/>
      <c r="F348" s="67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</row>
    <row r="349" spans="1:31" ht="14.25">
      <c r="A349" s="66"/>
      <c r="B349" s="66"/>
      <c r="C349" s="66"/>
      <c r="D349" s="66"/>
      <c r="E349" s="67"/>
      <c r="F349" s="67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</row>
    <row r="350" spans="1:31" ht="14.25">
      <c r="A350" s="66"/>
      <c r="B350" s="66"/>
      <c r="C350" s="66"/>
      <c r="D350" s="66"/>
      <c r="E350" s="67"/>
      <c r="F350" s="67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  <c r="AB350" s="66"/>
      <c r="AC350" s="66"/>
      <c r="AD350" s="66"/>
      <c r="AE350" s="66"/>
    </row>
    <row r="351" spans="1:31" ht="14.25">
      <c r="A351" s="66"/>
      <c r="B351" s="66"/>
      <c r="C351" s="66"/>
      <c r="D351" s="66"/>
      <c r="E351" s="67"/>
      <c r="F351" s="67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</row>
    <row r="352" spans="1:31" ht="14.25">
      <c r="A352" s="66"/>
      <c r="B352" s="66"/>
      <c r="C352" s="66"/>
      <c r="D352" s="66"/>
      <c r="E352" s="67"/>
      <c r="F352" s="67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  <c r="AB352" s="66"/>
      <c r="AC352" s="66"/>
      <c r="AD352" s="66"/>
      <c r="AE352" s="66"/>
    </row>
    <row r="353" spans="1:31" ht="14.25">
      <c r="A353" s="66"/>
      <c r="B353" s="66"/>
      <c r="C353" s="66"/>
      <c r="D353" s="66"/>
      <c r="E353" s="67"/>
      <c r="F353" s="67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  <c r="AB353" s="66"/>
      <c r="AC353" s="66"/>
      <c r="AD353" s="66"/>
      <c r="AE353" s="66"/>
    </row>
    <row r="354" spans="1:31" ht="14.25">
      <c r="A354" s="66"/>
      <c r="B354" s="66"/>
      <c r="C354" s="66"/>
      <c r="D354" s="66"/>
      <c r="E354" s="67"/>
      <c r="F354" s="67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</row>
    <row r="355" spans="1:31" ht="14.25">
      <c r="A355" s="66"/>
      <c r="B355" s="66"/>
      <c r="C355" s="66"/>
      <c r="D355" s="66"/>
      <c r="E355" s="67"/>
      <c r="F355" s="67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  <c r="AB355" s="66"/>
      <c r="AC355" s="66"/>
      <c r="AD355" s="66"/>
      <c r="AE355" s="66"/>
    </row>
    <row r="356" spans="1:31" ht="14.25">
      <c r="A356" s="66"/>
      <c r="B356" s="66"/>
      <c r="C356" s="66"/>
      <c r="D356" s="66"/>
      <c r="E356" s="67"/>
      <c r="F356" s="67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  <c r="AB356" s="66"/>
      <c r="AC356" s="66"/>
      <c r="AD356" s="66"/>
      <c r="AE356" s="66"/>
    </row>
    <row r="357" spans="1:31" ht="14.25">
      <c r="A357" s="66"/>
      <c r="B357" s="66"/>
      <c r="C357" s="66"/>
      <c r="D357" s="66"/>
      <c r="E357" s="67"/>
      <c r="F357" s="67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</row>
    <row r="358" spans="1:31" ht="14.25">
      <c r="A358" s="66"/>
      <c r="B358" s="66"/>
      <c r="C358" s="66"/>
      <c r="D358" s="66"/>
      <c r="E358" s="67"/>
      <c r="F358" s="67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  <c r="AB358" s="66"/>
      <c r="AC358" s="66"/>
      <c r="AD358" s="66"/>
      <c r="AE358" s="66"/>
    </row>
    <row r="359" spans="1:31" ht="14.25">
      <c r="A359" s="66"/>
      <c r="B359" s="66"/>
      <c r="C359" s="66"/>
      <c r="D359" s="66"/>
      <c r="E359" s="67"/>
      <c r="F359" s="67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</row>
    <row r="360" spans="1:31" ht="14.25">
      <c r="A360" s="66"/>
      <c r="B360" s="66"/>
      <c r="C360" s="66"/>
      <c r="D360" s="66"/>
      <c r="E360" s="67"/>
      <c r="F360" s="67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</row>
    <row r="361" spans="1:31" ht="14.25">
      <c r="A361" s="66"/>
      <c r="B361" s="66"/>
      <c r="C361" s="66"/>
      <c r="D361" s="66"/>
      <c r="E361" s="67"/>
      <c r="F361" s="67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66"/>
      <c r="AC361" s="66"/>
      <c r="AD361" s="66"/>
      <c r="AE361" s="66"/>
    </row>
    <row r="362" spans="1:31" ht="14.25">
      <c r="A362" s="66"/>
      <c r="B362" s="66"/>
      <c r="C362" s="66"/>
      <c r="D362" s="66"/>
      <c r="E362" s="67"/>
      <c r="F362" s="67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</row>
    <row r="363" spans="1:31" ht="14.25">
      <c r="A363" s="66"/>
      <c r="B363" s="66"/>
      <c r="C363" s="66"/>
      <c r="D363" s="66"/>
      <c r="E363" s="67"/>
      <c r="F363" s="67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  <c r="AB363" s="66"/>
      <c r="AC363" s="66"/>
      <c r="AD363" s="66"/>
      <c r="AE363" s="66"/>
    </row>
    <row r="364" spans="1:31" ht="14.25">
      <c r="A364" s="66"/>
      <c r="B364" s="66"/>
      <c r="C364" s="66"/>
      <c r="D364" s="66"/>
      <c r="E364" s="67"/>
      <c r="F364" s="67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  <c r="AB364" s="66"/>
      <c r="AC364" s="66"/>
      <c r="AD364" s="66"/>
      <c r="AE364" s="66"/>
    </row>
    <row r="365" spans="1:31" ht="14.25">
      <c r="A365" s="66"/>
      <c r="B365" s="66"/>
      <c r="C365" s="66"/>
      <c r="D365" s="66"/>
      <c r="E365" s="67"/>
      <c r="F365" s="67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</row>
    <row r="366" spans="1:31" ht="14.25">
      <c r="A366" s="66"/>
      <c r="B366" s="66"/>
      <c r="C366" s="66"/>
      <c r="D366" s="66"/>
      <c r="E366" s="67"/>
      <c r="F366" s="67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6"/>
      <c r="AD366" s="66"/>
      <c r="AE366" s="66"/>
    </row>
    <row r="367" spans="1:31" ht="14.25">
      <c r="A367" s="66"/>
      <c r="B367" s="66"/>
      <c r="C367" s="66"/>
      <c r="D367" s="66"/>
      <c r="E367" s="67"/>
      <c r="F367" s="67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</row>
    <row r="368" spans="1:31" ht="14.25">
      <c r="A368" s="66"/>
      <c r="B368" s="66"/>
      <c r="C368" s="66"/>
      <c r="D368" s="66"/>
      <c r="E368" s="67"/>
      <c r="F368" s="67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  <c r="AB368" s="66"/>
      <c r="AC368" s="66"/>
      <c r="AD368" s="66"/>
      <c r="AE368" s="66"/>
    </row>
    <row r="369" spans="1:31" ht="14.25">
      <c r="A369" s="66"/>
      <c r="B369" s="66"/>
      <c r="C369" s="66"/>
      <c r="D369" s="66"/>
      <c r="E369" s="67"/>
      <c r="F369" s="67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6"/>
      <c r="AD369" s="66"/>
      <c r="AE369" s="66"/>
    </row>
    <row r="370" spans="1:31" ht="14.25">
      <c r="A370" s="66"/>
      <c r="B370" s="66"/>
      <c r="C370" s="66"/>
      <c r="D370" s="66"/>
      <c r="E370" s="67"/>
      <c r="F370" s="67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</row>
    <row r="371" spans="1:31" ht="14.25">
      <c r="A371" s="66"/>
      <c r="B371" s="66"/>
      <c r="C371" s="66"/>
      <c r="D371" s="66"/>
      <c r="E371" s="67"/>
      <c r="F371" s="67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  <c r="AE371" s="66"/>
    </row>
    <row r="372" spans="1:31" ht="14.25">
      <c r="A372" s="66"/>
      <c r="B372" s="66"/>
      <c r="C372" s="66"/>
      <c r="D372" s="66"/>
      <c r="E372" s="67"/>
      <c r="F372" s="67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  <c r="AB372" s="66"/>
      <c r="AC372" s="66"/>
      <c r="AD372" s="66"/>
      <c r="AE372" s="66"/>
    </row>
    <row r="373" spans="1:31" ht="14.25">
      <c r="A373" s="66"/>
      <c r="B373" s="66"/>
      <c r="C373" s="66"/>
      <c r="D373" s="66"/>
      <c r="E373" s="67"/>
      <c r="F373" s="67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</row>
    <row r="374" spans="1:31" ht="14.25">
      <c r="A374" s="66"/>
      <c r="B374" s="66"/>
      <c r="C374" s="66"/>
      <c r="D374" s="66"/>
      <c r="E374" s="67"/>
      <c r="F374" s="67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</row>
    <row r="375" spans="1:31" ht="14.25">
      <c r="A375" s="66"/>
      <c r="B375" s="66"/>
      <c r="C375" s="66"/>
      <c r="D375" s="66"/>
      <c r="E375" s="67"/>
      <c r="F375" s="67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</row>
    <row r="376" spans="1:31" ht="14.25">
      <c r="A376" s="66"/>
      <c r="B376" s="66"/>
      <c r="C376" s="66"/>
      <c r="D376" s="66"/>
      <c r="E376" s="67"/>
      <c r="F376" s="67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</row>
    <row r="377" spans="1:31" ht="14.25">
      <c r="A377" s="66"/>
      <c r="B377" s="66"/>
      <c r="C377" s="66"/>
      <c r="D377" s="66"/>
      <c r="E377" s="67"/>
      <c r="F377" s="67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</row>
    <row r="378" spans="1:31" ht="14.25">
      <c r="A378" s="66"/>
      <c r="B378" s="66"/>
      <c r="C378" s="66"/>
      <c r="D378" s="66"/>
      <c r="E378" s="67"/>
      <c r="F378" s="67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  <c r="AE378" s="66"/>
    </row>
    <row r="379" spans="1:31" ht="14.25">
      <c r="A379" s="66"/>
      <c r="B379" s="66"/>
      <c r="C379" s="66"/>
      <c r="D379" s="66"/>
      <c r="E379" s="67"/>
      <c r="F379" s="67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6"/>
      <c r="AD379" s="66"/>
      <c r="AE379" s="66"/>
    </row>
    <row r="380" spans="1:31" ht="14.25">
      <c r="A380" s="66"/>
      <c r="B380" s="66"/>
      <c r="C380" s="66"/>
      <c r="D380" s="66"/>
      <c r="E380" s="67"/>
      <c r="F380" s="67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</row>
    <row r="381" spans="1:31" ht="14.25">
      <c r="A381" s="66"/>
      <c r="B381" s="66"/>
      <c r="C381" s="66"/>
      <c r="D381" s="66"/>
      <c r="E381" s="67"/>
      <c r="F381" s="67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6"/>
      <c r="AD381" s="66"/>
      <c r="AE381" s="66"/>
    </row>
    <row r="382" spans="1:31" ht="14.25">
      <c r="A382" s="66"/>
      <c r="B382" s="66"/>
      <c r="C382" s="66"/>
      <c r="D382" s="66"/>
      <c r="E382" s="67"/>
      <c r="F382" s="67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  <c r="AB382" s="66"/>
      <c r="AC382" s="66"/>
      <c r="AD382" s="66"/>
      <c r="AE382" s="66"/>
    </row>
    <row r="383" spans="1:31" ht="14.25">
      <c r="A383" s="66"/>
      <c r="B383" s="66"/>
      <c r="C383" s="66"/>
      <c r="D383" s="66"/>
      <c r="E383" s="67"/>
      <c r="F383" s="67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</row>
    <row r="384" spans="1:31" ht="14.25">
      <c r="A384" s="66"/>
      <c r="B384" s="66"/>
      <c r="C384" s="66"/>
      <c r="D384" s="66"/>
      <c r="E384" s="67"/>
      <c r="F384" s="67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  <c r="AB384" s="66"/>
      <c r="AC384" s="66"/>
      <c r="AD384" s="66"/>
      <c r="AE384" s="66"/>
    </row>
    <row r="385" spans="1:31" ht="14.25">
      <c r="A385" s="66"/>
      <c r="B385" s="66"/>
      <c r="C385" s="66"/>
      <c r="D385" s="66"/>
      <c r="E385" s="67"/>
      <c r="F385" s="67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</row>
    <row r="386" spans="1:31" ht="14.25">
      <c r="A386" s="66"/>
      <c r="B386" s="66"/>
      <c r="C386" s="66"/>
      <c r="D386" s="66"/>
      <c r="E386" s="67"/>
      <c r="F386" s="67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  <c r="AB386" s="66"/>
      <c r="AC386" s="66"/>
      <c r="AD386" s="66"/>
      <c r="AE386" s="66"/>
    </row>
    <row r="387" spans="1:31" ht="14.25">
      <c r="A387" s="66"/>
      <c r="B387" s="66"/>
      <c r="C387" s="66"/>
      <c r="D387" s="66"/>
      <c r="E387" s="67"/>
      <c r="F387" s="67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  <c r="AB387" s="66"/>
      <c r="AC387" s="66"/>
      <c r="AD387" s="66"/>
      <c r="AE387" s="66"/>
    </row>
    <row r="388" spans="1:31" ht="14.25">
      <c r="A388" s="66"/>
      <c r="B388" s="66"/>
      <c r="C388" s="66"/>
      <c r="D388" s="66"/>
      <c r="E388" s="67"/>
      <c r="F388" s="67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</row>
    <row r="389" spans="1:31" ht="14.25">
      <c r="A389" s="66"/>
      <c r="B389" s="66"/>
      <c r="C389" s="66"/>
      <c r="D389" s="66"/>
      <c r="E389" s="67"/>
      <c r="F389" s="67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  <c r="AB389" s="66"/>
      <c r="AC389" s="66"/>
      <c r="AD389" s="66"/>
      <c r="AE389" s="66"/>
    </row>
    <row r="390" spans="1:31" ht="14.25">
      <c r="A390" s="66"/>
      <c r="B390" s="66"/>
      <c r="C390" s="66"/>
      <c r="D390" s="66"/>
      <c r="E390" s="67"/>
      <c r="F390" s="67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</row>
    <row r="391" spans="1:31" ht="14.25">
      <c r="A391" s="66"/>
      <c r="B391" s="66"/>
      <c r="C391" s="66"/>
      <c r="D391" s="66"/>
      <c r="E391" s="67"/>
      <c r="F391" s="67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66"/>
      <c r="AC391" s="66"/>
      <c r="AD391" s="66"/>
      <c r="AE391" s="66"/>
    </row>
    <row r="392" spans="1:31" ht="14.25">
      <c r="A392" s="66"/>
      <c r="B392" s="66"/>
      <c r="C392" s="66"/>
      <c r="D392" s="66"/>
      <c r="E392" s="67"/>
      <c r="F392" s="67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</row>
    <row r="393" spans="1:31" ht="14.25">
      <c r="A393" s="66"/>
      <c r="B393" s="66"/>
      <c r="C393" s="66"/>
      <c r="D393" s="66"/>
      <c r="E393" s="67"/>
      <c r="F393" s="67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</row>
    <row r="394" spans="1:31" ht="14.25">
      <c r="A394" s="66"/>
      <c r="B394" s="66"/>
      <c r="C394" s="66"/>
      <c r="D394" s="66"/>
      <c r="E394" s="67"/>
      <c r="F394" s="67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</row>
    <row r="395" spans="1:31" ht="14.25">
      <c r="A395" s="66"/>
      <c r="B395" s="66"/>
      <c r="C395" s="66"/>
      <c r="D395" s="66"/>
      <c r="E395" s="67"/>
      <c r="F395" s="67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</row>
    <row r="396" spans="1:31" ht="14.25">
      <c r="A396" s="66"/>
      <c r="B396" s="66"/>
      <c r="C396" s="66"/>
      <c r="D396" s="66"/>
      <c r="E396" s="67"/>
      <c r="F396" s="67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</row>
    <row r="397" spans="1:31" ht="14.25">
      <c r="A397" s="66"/>
      <c r="B397" s="66"/>
      <c r="C397" s="66"/>
      <c r="D397" s="66"/>
      <c r="E397" s="67"/>
      <c r="F397" s="67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66"/>
      <c r="AC397" s="66"/>
      <c r="AD397" s="66"/>
      <c r="AE397" s="66"/>
    </row>
    <row r="398" spans="1:31" ht="14.25">
      <c r="A398" s="66"/>
      <c r="B398" s="66"/>
      <c r="C398" s="66"/>
      <c r="D398" s="66"/>
      <c r="E398" s="67"/>
      <c r="F398" s="67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  <c r="AB398" s="66"/>
      <c r="AC398" s="66"/>
      <c r="AD398" s="66"/>
      <c r="AE398" s="66"/>
    </row>
    <row r="399" spans="1:31" ht="14.25">
      <c r="A399" s="66"/>
      <c r="B399" s="66"/>
      <c r="C399" s="66"/>
      <c r="D399" s="66"/>
      <c r="E399" s="67"/>
      <c r="F399" s="67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  <c r="AB399" s="66"/>
      <c r="AC399" s="66"/>
      <c r="AD399" s="66"/>
      <c r="AE399" s="66"/>
    </row>
    <row r="400" spans="1:31" ht="14.25">
      <c r="A400" s="66"/>
      <c r="B400" s="66"/>
      <c r="C400" s="66"/>
      <c r="D400" s="66"/>
      <c r="E400" s="67"/>
      <c r="F400" s="67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  <c r="AB400" s="66"/>
      <c r="AC400" s="66"/>
      <c r="AD400" s="66"/>
      <c r="AE400" s="66"/>
    </row>
    <row r="401" spans="1:31" ht="14.25">
      <c r="A401" s="66"/>
      <c r="B401" s="66"/>
      <c r="C401" s="66"/>
      <c r="D401" s="66"/>
      <c r="E401" s="67"/>
      <c r="F401" s="67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</row>
    <row r="402" spans="1:31" ht="14.25">
      <c r="A402" s="66"/>
      <c r="B402" s="66"/>
      <c r="C402" s="66"/>
      <c r="D402" s="66"/>
      <c r="E402" s="67"/>
      <c r="F402" s="67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/>
      <c r="AE402" s="66"/>
    </row>
    <row r="403" spans="1:31" ht="14.25">
      <c r="A403" s="66"/>
      <c r="B403" s="66"/>
      <c r="C403" s="66"/>
      <c r="D403" s="66"/>
      <c r="E403" s="67"/>
      <c r="F403" s="67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6"/>
      <c r="AD403" s="66"/>
      <c r="AE403" s="66"/>
    </row>
    <row r="404" spans="1:31" ht="14.25">
      <c r="A404" s="66"/>
      <c r="B404" s="66"/>
      <c r="C404" s="66"/>
      <c r="D404" s="66"/>
      <c r="E404" s="67"/>
      <c r="F404" s="67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6"/>
      <c r="AD404" s="66"/>
      <c r="AE404" s="66"/>
    </row>
    <row r="405" spans="1:31" ht="14.25">
      <c r="A405" s="66"/>
      <c r="B405" s="66"/>
      <c r="C405" s="66"/>
      <c r="D405" s="66"/>
      <c r="E405" s="67"/>
      <c r="F405" s="67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66"/>
      <c r="AC405" s="66"/>
      <c r="AD405" s="66"/>
      <c r="AE405" s="66"/>
    </row>
    <row r="406" spans="1:31" ht="14.25">
      <c r="A406" s="66"/>
      <c r="B406" s="66"/>
      <c r="C406" s="66"/>
      <c r="D406" s="66"/>
      <c r="E406" s="67"/>
      <c r="F406" s="67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  <c r="AB406" s="66"/>
      <c r="AC406" s="66"/>
      <c r="AD406" s="66"/>
      <c r="AE406" s="66"/>
    </row>
    <row r="407" spans="1:31" ht="14.25">
      <c r="A407" s="66"/>
      <c r="B407" s="66"/>
      <c r="C407" s="66"/>
      <c r="D407" s="66"/>
      <c r="E407" s="67"/>
      <c r="F407" s="67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</row>
    <row r="408" spans="1:31" ht="14.25">
      <c r="A408" s="66"/>
      <c r="B408" s="66"/>
      <c r="C408" s="66"/>
      <c r="D408" s="66"/>
      <c r="E408" s="67"/>
      <c r="F408" s="67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  <c r="AB408" s="66"/>
      <c r="AC408" s="66"/>
      <c r="AD408" s="66"/>
      <c r="AE408" s="66"/>
    </row>
    <row r="409" spans="1:31" ht="14.25">
      <c r="A409" s="66"/>
      <c r="B409" s="66"/>
      <c r="C409" s="66"/>
      <c r="D409" s="66"/>
      <c r="E409" s="67"/>
      <c r="F409" s="67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  <c r="AB409" s="66"/>
      <c r="AC409" s="66"/>
      <c r="AD409" s="66"/>
      <c r="AE409" s="66"/>
    </row>
    <row r="410" spans="1:31" ht="14.25">
      <c r="A410" s="66"/>
      <c r="B410" s="66"/>
      <c r="C410" s="66"/>
      <c r="D410" s="66"/>
      <c r="E410" s="67"/>
      <c r="F410" s="67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  <c r="AB410" s="66"/>
      <c r="AC410" s="66"/>
      <c r="AD410" s="66"/>
      <c r="AE410" s="66"/>
    </row>
    <row r="411" spans="1:31" ht="14.25">
      <c r="A411" s="66"/>
      <c r="B411" s="66"/>
      <c r="C411" s="66"/>
      <c r="D411" s="66"/>
      <c r="E411" s="67"/>
      <c r="F411" s="67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  <c r="AB411" s="66"/>
      <c r="AC411" s="66"/>
      <c r="AD411" s="66"/>
      <c r="AE411" s="66"/>
    </row>
    <row r="412" spans="1:31" ht="14.25">
      <c r="A412" s="66"/>
      <c r="B412" s="66"/>
      <c r="C412" s="66"/>
      <c r="D412" s="66"/>
      <c r="E412" s="67"/>
      <c r="F412" s="67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  <c r="AB412" s="66"/>
      <c r="AC412" s="66"/>
      <c r="AD412" s="66"/>
      <c r="AE412" s="66"/>
    </row>
    <row r="413" spans="1:31" ht="14.25">
      <c r="A413" s="66"/>
      <c r="B413" s="66"/>
      <c r="C413" s="66"/>
      <c r="D413" s="66"/>
      <c r="E413" s="67"/>
      <c r="F413" s="67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66"/>
      <c r="AC413" s="66"/>
      <c r="AD413" s="66"/>
      <c r="AE413" s="66"/>
    </row>
    <row r="414" spans="1:31" ht="14.25">
      <c r="A414" s="66"/>
      <c r="B414" s="66"/>
      <c r="C414" s="66"/>
      <c r="D414" s="66"/>
      <c r="E414" s="67"/>
      <c r="F414" s="67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  <c r="AB414" s="66"/>
      <c r="AC414" s="66"/>
      <c r="AD414" s="66"/>
      <c r="AE414" s="66"/>
    </row>
    <row r="415" spans="1:31" ht="14.25">
      <c r="A415" s="66"/>
      <c r="B415" s="66"/>
      <c r="C415" s="66"/>
      <c r="D415" s="66"/>
      <c r="E415" s="67"/>
      <c r="F415" s="67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  <c r="AB415" s="66"/>
      <c r="AC415" s="66"/>
      <c r="AD415" s="66"/>
      <c r="AE415" s="66"/>
    </row>
    <row r="416" spans="1:31" ht="14.25">
      <c r="A416" s="66"/>
      <c r="B416" s="66"/>
      <c r="C416" s="66"/>
      <c r="D416" s="66"/>
      <c r="E416" s="67"/>
      <c r="F416" s="67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  <c r="AB416" s="66"/>
      <c r="AC416" s="66"/>
      <c r="AD416" s="66"/>
      <c r="AE416" s="66"/>
    </row>
    <row r="417" spans="1:31" ht="14.25">
      <c r="A417" s="66"/>
      <c r="B417" s="66"/>
      <c r="C417" s="66"/>
      <c r="D417" s="66"/>
      <c r="E417" s="67"/>
      <c r="F417" s="67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66"/>
      <c r="AC417" s="66"/>
      <c r="AD417" s="66"/>
      <c r="AE417" s="66"/>
    </row>
    <row r="418" spans="1:31" ht="14.25">
      <c r="A418" s="66"/>
      <c r="B418" s="66"/>
      <c r="C418" s="66"/>
      <c r="D418" s="66"/>
      <c r="E418" s="67"/>
      <c r="F418" s="67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  <c r="AB418" s="66"/>
      <c r="AC418" s="66"/>
      <c r="AD418" s="66"/>
      <c r="AE418" s="66"/>
    </row>
    <row r="419" spans="1:31" ht="14.25">
      <c r="A419" s="66"/>
      <c r="B419" s="66"/>
      <c r="C419" s="66"/>
      <c r="D419" s="66"/>
      <c r="E419" s="67"/>
      <c r="F419" s="67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  <c r="AB419" s="66"/>
      <c r="AC419" s="66"/>
      <c r="AD419" s="66"/>
      <c r="AE419" s="66"/>
    </row>
    <row r="420" spans="1:31" ht="14.25">
      <c r="A420" s="66"/>
      <c r="B420" s="66"/>
      <c r="C420" s="66"/>
      <c r="D420" s="66"/>
      <c r="E420" s="67"/>
      <c r="F420" s="67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  <c r="AB420" s="66"/>
      <c r="AC420" s="66"/>
      <c r="AD420" s="66"/>
      <c r="AE420" s="66"/>
    </row>
    <row r="421" spans="1:31" ht="14.25">
      <c r="A421" s="66"/>
      <c r="B421" s="66"/>
      <c r="C421" s="66"/>
      <c r="D421" s="66"/>
      <c r="E421" s="67"/>
      <c r="F421" s="67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  <c r="AB421" s="66"/>
      <c r="AC421" s="66"/>
      <c r="AD421" s="66"/>
      <c r="AE421" s="66"/>
    </row>
    <row r="422" spans="1:31" ht="14.25">
      <c r="A422" s="66"/>
      <c r="B422" s="66"/>
      <c r="C422" s="66"/>
      <c r="D422" s="66"/>
      <c r="E422" s="67"/>
      <c r="F422" s="67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  <c r="AB422" s="66"/>
      <c r="AC422" s="66"/>
      <c r="AD422" s="66"/>
      <c r="AE422" s="66"/>
    </row>
    <row r="423" spans="1:31" ht="14.25">
      <c r="A423" s="66"/>
      <c r="B423" s="66"/>
      <c r="C423" s="66"/>
      <c r="D423" s="66"/>
      <c r="E423" s="67"/>
      <c r="F423" s="67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  <c r="AB423" s="66"/>
      <c r="AC423" s="66"/>
      <c r="AD423" s="66"/>
      <c r="AE423" s="66"/>
    </row>
    <row r="424" spans="1:31" ht="14.25">
      <c r="A424" s="66"/>
      <c r="B424" s="66"/>
      <c r="C424" s="66"/>
      <c r="D424" s="66"/>
      <c r="E424" s="67"/>
      <c r="F424" s="67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  <c r="AB424" s="66"/>
      <c r="AC424" s="66"/>
      <c r="AD424" s="66"/>
      <c r="AE424" s="66"/>
    </row>
    <row r="425" spans="1:31" ht="14.25">
      <c r="A425" s="66"/>
      <c r="B425" s="66"/>
      <c r="C425" s="66"/>
      <c r="D425" s="66"/>
      <c r="E425" s="67"/>
      <c r="F425" s="67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  <c r="AB425" s="66"/>
      <c r="AC425" s="66"/>
      <c r="AD425" s="66"/>
      <c r="AE425" s="66"/>
    </row>
    <row r="426" spans="1:31" ht="14.25">
      <c r="A426" s="66"/>
      <c r="B426" s="66"/>
      <c r="C426" s="66"/>
      <c r="D426" s="66"/>
      <c r="E426" s="67"/>
      <c r="F426" s="67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  <c r="AB426" s="66"/>
      <c r="AC426" s="66"/>
      <c r="AD426" s="66"/>
      <c r="AE426" s="66"/>
    </row>
    <row r="427" spans="1:31" ht="14.25">
      <c r="A427" s="66"/>
      <c r="B427" s="66"/>
      <c r="C427" s="66"/>
      <c r="D427" s="66"/>
      <c r="E427" s="67"/>
      <c r="F427" s="67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  <c r="AB427" s="66"/>
      <c r="AC427" s="66"/>
      <c r="AD427" s="66"/>
      <c r="AE427" s="66"/>
    </row>
    <row r="428" spans="1:31" ht="14.25">
      <c r="A428" s="66"/>
      <c r="B428" s="66"/>
      <c r="C428" s="66"/>
      <c r="D428" s="66"/>
      <c r="E428" s="67"/>
      <c r="F428" s="67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  <c r="AB428" s="66"/>
      <c r="AC428" s="66"/>
      <c r="AD428" s="66"/>
      <c r="AE428" s="66"/>
    </row>
    <row r="429" spans="1:31" ht="14.25">
      <c r="A429" s="66"/>
      <c r="B429" s="66"/>
      <c r="C429" s="66"/>
      <c r="D429" s="66"/>
      <c r="E429" s="67"/>
      <c r="F429" s="67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  <c r="AB429" s="66"/>
      <c r="AC429" s="66"/>
      <c r="AD429" s="66"/>
      <c r="AE429" s="66"/>
    </row>
    <row r="430" spans="1:31" ht="14.25">
      <c r="A430" s="66"/>
      <c r="B430" s="66"/>
      <c r="C430" s="66"/>
      <c r="D430" s="66"/>
      <c r="E430" s="67"/>
      <c r="F430" s="67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  <c r="AB430" s="66"/>
      <c r="AC430" s="66"/>
      <c r="AD430" s="66"/>
      <c r="AE430" s="66"/>
    </row>
    <row r="431" spans="1:31" ht="14.25">
      <c r="A431" s="66"/>
      <c r="B431" s="66"/>
      <c r="C431" s="66"/>
      <c r="D431" s="66"/>
      <c r="E431" s="67"/>
      <c r="F431" s="67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  <c r="AB431" s="66"/>
      <c r="AC431" s="66"/>
      <c r="AD431" s="66"/>
      <c r="AE431" s="66"/>
    </row>
    <row r="432" spans="1:31" ht="14.25">
      <c r="A432" s="66"/>
      <c r="B432" s="66"/>
      <c r="C432" s="66"/>
      <c r="D432" s="66"/>
      <c r="E432" s="67"/>
      <c r="F432" s="67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  <c r="AB432" s="66"/>
      <c r="AC432" s="66"/>
      <c r="AD432" s="66"/>
      <c r="AE432" s="66"/>
    </row>
    <row r="433" spans="1:31" ht="14.25">
      <c r="A433" s="66"/>
      <c r="B433" s="66"/>
      <c r="C433" s="66"/>
      <c r="D433" s="66"/>
      <c r="E433" s="67"/>
      <c r="F433" s="67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  <c r="AB433" s="66"/>
      <c r="AC433" s="66"/>
      <c r="AD433" s="66"/>
      <c r="AE433" s="66"/>
    </row>
    <row r="434" spans="1:31" ht="14.25">
      <c r="A434" s="66"/>
      <c r="B434" s="66"/>
      <c r="C434" s="66"/>
      <c r="D434" s="66"/>
      <c r="E434" s="67"/>
      <c r="F434" s="67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  <c r="AB434" s="66"/>
      <c r="AC434" s="66"/>
      <c r="AD434" s="66"/>
      <c r="AE434" s="66"/>
    </row>
    <row r="435" spans="1:31" ht="14.25">
      <c r="A435" s="66"/>
      <c r="B435" s="66"/>
      <c r="C435" s="66"/>
      <c r="D435" s="66"/>
      <c r="E435" s="67"/>
      <c r="F435" s="67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  <c r="AB435" s="66"/>
      <c r="AC435" s="66"/>
      <c r="AD435" s="66"/>
      <c r="AE435" s="66"/>
    </row>
    <row r="436" spans="1:31" ht="14.25">
      <c r="A436" s="66"/>
      <c r="B436" s="66"/>
      <c r="C436" s="66"/>
      <c r="D436" s="66"/>
      <c r="E436" s="67"/>
      <c r="F436" s="67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  <c r="AB436" s="66"/>
      <c r="AC436" s="66"/>
      <c r="AD436" s="66"/>
      <c r="AE436" s="66"/>
    </row>
    <row r="437" spans="1:31" ht="14.25">
      <c r="A437" s="66"/>
      <c r="B437" s="66"/>
      <c r="C437" s="66"/>
      <c r="D437" s="66"/>
      <c r="E437" s="67"/>
      <c r="F437" s="67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  <c r="AB437" s="66"/>
      <c r="AC437" s="66"/>
      <c r="AD437" s="66"/>
      <c r="AE437" s="66"/>
    </row>
    <row r="438" spans="1:31" ht="14.25">
      <c r="A438" s="66"/>
      <c r="B438" s="66"/>
      <c r="C438" s="66"/>
      <c r="D438" s="66"/>
      <c r="E438" s="67"/>
      <c r="F438" s="67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  <c r="AB438" s="66"/>
      <c r="AC438" s="66"/>
      <c r="AD438" s="66"/>
      <c r="AE438" s="66"/>
    </row>
    <row r="439" spans="1:31" ht="14.25">
      <c r="A439" s="66"/>
      <c r="B439" s="66"/>
      <c r="C439" s="66"/>
      <c r="D439" s="66"/>
      <c r="E439" s="67"/>
      <c r="F439" s="67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  <c r="AB439" s="66"/>
      <c r="AC439" s="66"/>
      <c r="AD439" s="66"/>
      <c r="AE439" s="66"/>
    </row>
    <row r="440" spans="1:31" ht="14.25">
      <c r="A440" s="66"/>
      <c r="B440" s="66"/>
      <c r="C440" s="66"/>
      <c r="D440" s="66"/>
      <c r="E440" s="67"/>
      <c r="F440" s="67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  <c r="AB440" s="66"/>
      <c r="AC440" s="66"/>
      <c r="AD440" s="66"/>
      <c r="AE440" s="66"/>
    </row>
    <row r="441" spans="1:31" ht="14.25">
      <c r="A441" s="66"/>
      <c r="B441" s="66"/>
      <c r="C441" s="66"/>
      <c r="D441" s="66"/>
      <c r="E441" s="67"/>
      <c r="F441" s="67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  <c r="AB441" s="66"/>
      <c r="AC441" s="66"/>
      <c r="AD441" s="66"/>
      <c r="AE441" s="66"/>
    </row>
    <row r="442" spans="1:31" ht="14.25">
      <c r="A442" s="66"/>
      <c r="B442" s="66"/>
      <c r="C442" s="66"/>
      <c r="D442" s="66"/>
      <c r="E442" s="67"/>
      <c r="F442" s="67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  <c r="AB442" s="66"/>
      <c r="AC442" s="66"/>
      <c r="AD442" s="66"/>
      <c r="AE442" s="66"/>
    </row>
    <row r="443" spans="1:31" ht="14.25">
      <c r="A443" s="66"/>
      <c r="B443" s="66"/>
      <c r="C443" s="66"/>
      <c r="D443" s="66"/>
      <c r="E443" s="67"/>
      <c r="F443" s="67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  <c r="AB443" s="66"/>
      <c r="AC443" s="66"/>
      <c r="AD443" s="66"/>
      <c r="AE443" s="66"/>
    </row>
    <row r="444" spans="1:31" ht="14.25">
      <c r="A444" s="66"/>
      <c r="B444" s="66"/>
      <c r="C444" s="66"/>
      <c r="D444" s="66"/>
      <c r="E444" s="67"/>
      <c r="F444" s="67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  <c r="AB444" s="66"/>
      <c r="AC444" s="66"/>
      <c r="AD444" s="66"/>
      <c r="AE444" s="66"/>
    </row>
    <row r="445" spans="1:31" ht="14.25">
      <c r="A445" s="66"/>
      <c r="B445" s="66"/>
      <c r="C445" s="66"/>
      <c r="D445" s="66"/>
      <c r="E445" s="67"/>
      <c r="F445" s="67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  <c r="AB445" s="66"/>
      <c r="AC445" s="66"/>
      <c r="AD445" s="66"/>
      <c r="AE445" s="66"/>
    </row>
    <row r="446" spans="1:31" ht="14.25">
      <c r="A446" s="66"/>
      <c r="B446" s="66"/>
      <c r="C446" s="66"/>
      <c r="D446" s="66"/>
      <c r="E446" s="67"/>
      <c r="F446" s="67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  <c r="AB446" s="66"/>
      <c r="AC446" s="66"/>
      <c r="AD446" s="66"/>
      <c r="AE446" s="66"/>
    </row>
    <row r="447" spans="1:31" ht="14.25">
      <c r="A447" s="66"/>
      <c r="B447" s="66"/>
      <c r="C447" s="66"/>
      <c r="D447" s="66"/>
      <c r="E447" s="67"/>
      <c r="F447" s="67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  <c r="AB447" s="66"/>
      <c r="AC447" s="66"/>
      <c r="AD447" s="66"/>
      <c r="AE447" s="66"/>
    </row>
    <row r="448" spans="1:31" ht="14.25">
      <c r="A448" s="66"/>
      <c r="B448" s="66"/>
      <c r="C448" s="66"/>
      <c r="D448" s="66"/>
      <c r="E448" s="67"/>
      <c r="F448" s="67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  <c r="AB448" s="66"/>
      <c r="AC448" s="66"/>
      <c r="AD448" s="66"/>
      <c r="AE448" s="66"/>
    </row>
    <row r="449" spans="1:31" ht="14.25">
      <c r="A449" s="66"/>
      <c r="B449" s="66"/>
      <c r="C449" s="66"/>
      <c r="D449" s="66"/>
      <c r="E449" s="67"/>
      <c r="F449" s="67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  <c r="AB449" s="66"/>
      <c r="AC449" s="66"/>
      <c r="AD449" s="66"/>
      <c r="AE449" s="66"/>
    </row>
    <row r="450" spans="1:31" ht="14.25">
      <c r="A450" s="66"/>
      <c r="B450" s="66"/>
      <c r="C450" s="66"/>
      <c r="D450" s="66"/>
      <c r="E450" s="67"/>
      <c r="F450" s="67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  <c r="AB450" s="66"/>
      <c r="AC450" s="66"/>
      <c r="AD450" s="66"/>
      <c r="AE450" s="66"/>
    </row>
    <row r="451" spans="1:31" ht="14.25">
      <c r="A451" s="66"/>
      <c r="B451" s="66"/>
      <c r="C451" s="66"/>
      <c r="D451" s="66"/>
      <c r="E451" s="67"/>
      <c r="F451" s="67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  <c r="AB451" s="66"/>
      <c r="AC451" s="66"/>
      <c r="AD451" s="66"/>
      <c r="AE451" s="66"/>
    </row>
    <row r="452" spans="1:31" ht="14.25">
      <c r="A452" s="66"/>
      <c r="B452" s="66"/>
      <c r="C452" s="66"/>
      <c r="D452" s="66"/>
      <c r="E452" s="67"/>
      <c r="F452" s="67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  <c r="AB452" s="66"/>
      <c r="AC452" s="66"/>
      <c r="AD452" s="66"/>
      <c r="AE452" s="66"/>
    </row>
  </sheetData>
  <mergeCells count="283">
    <mergeCell ref="W11:Y11"/>
    <mergeCell ref="AC23:AE23"/>
    <mergeCell ref="AC27:AE27"/>
    <mergeCell ref="W27:Y27"/>
    <mergeCell ref="Z30:AB30"/>
    <mergeCell ref="AC25:AE25"/>
    <mergeCell ref="Z25:AB25"/>
    <mergeCell ref="W15:Y15"/>
    <mergeCell ref="AM7:AP7"/>
    <mergeCell ref="Z18:AB18"/>
    <mergeCell ref="Z19:AB19"/>
    <mergeCell ref="Z15:AB15"/>
    <mergeCell ref="Z16:AB16"/>
    <mergeCell ref="Z12:AB12"/>
    <mergeCell ref="Z13:AB13"/>
    <mergeCell ref="AC10:AE10"/>
    <mergeCell ref="AC9:AE9"/>
    <mergeCell ref="AC7:AE7"/>
    <mergeCell ref="AC13:AE13"/>
    <mergeCell ref="AC8:AE8"/>
    <mergeCell ref="Z8:AB8"/>
    <mergeCell ref="Z9:AB9"/>
    <mergeCell ref="AC14:AE14"/>
    <mergeCell ref="Z7:AB7"/>
    <mergeCell ref="Z11:AB11"/>
    <mergeCell ref="AC12:AE12"/>
    <mergeCell ref="AC11:AE11"/>
    <mergeCell ref="AC22:AE22"/>
    <mergeCell ref="W22:Y22"/>
    <mergeCell ref="W30:Y30"/>
    <mergeCell ref="Q29:S29"/>
    <mergeCell ref="Q26:S26"/>
    <mergeCell ref="W18:Y18"/>
    <mergeCell ref="W19:Y19"/>
    <mergeCell ref="AC30:AE30"/>
    <mergeCell ref="AC26:AE26"/>
    <mergeCell ref="Z26:AB26"/>
    <mergeCell ref="T26:V26"/>
    <mergeCell ref="W25:Y25"/>
    <mergeCell ref="W24:Y24"/>
    <mergeCell ref="Q23:S23"/>
    <mergeCell ref="AC20:AE20"/>
    <mergeCell ref="Q30:S30"/>
    <mergeCell ref="Z23:AB23"/>
    <mergeCell ref="AC28:AE28"/>
    <mergeCell ref="AC29:AE29"/>
    <mergeCell ref="W29:Y29"/>
    <mergeCell ref="AC24:AE24"/>
    <mergeCell ref="W26:Y26"/>
    <mergeCell ref="T25:V25"/>
    <mergeCell ref="W28:Y28"/>
    <mergeCell ref="W21:Y21"/>
    <mergeCell ref="W14:Y14"/>
    <mergeCell ref="T27:V27"/>
    <mergeCell ref="T21:V21"/>
    <mergeCell ref="T24:V24"/>
    <mergeCell ref="T20:V20"/>
    <mergeCell ref="T17:V17"/>
    <mergeCell ref="W23:Y23"/>
    <mergeCell ref="T22:V22"/>
    <mergeCell ref="Q13:S13"/>
    <mergeCell ref="Q15:S15"/>
    <mergeCell ref="Q14:S14"/>
    <mergeCell ref="T14:V14"/>
    <mergeCell ref="A1:C1"/>
    <mergeCell ref="A2:C2"/>
    <mergeCell ref="A3:C3"/>
    <mergeCell ref="D3:U3"/>
    <mergeCell ref="D2:E2"/>
    <mergeCell ref="R2:S2"/>
    <mergeCell ref="L2:O2"/>
    <mergeCell ref="F2:I2"/>
    <mergeCell ref="N12:P12"/>
    <mergeCell ref="N10:P10"/>
    <mergeCell ref="A5:D6"/>
    <mergeCell ref="G12:J12"/>
    <mergeCell ref="E11:F11"/>
    <mergeCell ref="G7:J7"/>
    <mergeCell ref="G8:J8"/>
    <mergeCell ref="E12:F12"/>
    <mergeCell ref="E5:J6"/>
    <mergeCell ref="E9:F9"/>
    <mergeCell ref="A7:D15"/>
    <mergeCell ref="E8:F8"/>
    <mergeCell ref="X2:AE2"/>
    <mergeCell ref="V2:W2"/>
    <mergeCell ref="V3:W3"/>
    <mergeCell ref="X3:AD3"/>
    <mergeCell ref="D1:AA1"/>
    <mergeCell ref="AB1:AE1"/>
    <mergeCell ref="K30:M30"/>
    <mergeCell ref="N18:P18"/>
    <mergeCell ref="T6:V6"/>
    <mergeCell ref="H4:AE4"/>
    <mergeCell ref="K5:M6"/>
    <mergeCell ref="K7:M7"/>
    <mergeCell ref="W9:Y9"/>
    <mergeCell ref="Q8:S8"/>
    <mergeCell ref="T8:V8"/>
    <mergeCell ref="W8:Y8"/>
    <mergeCell ref="K9:M9"/>
    <mergeCell ref="T9:V9"/>
    <mergeCell ref="W7:Y7"/>
    <mergeCell ref="Q9:S9"/>
    <mergeCell ref="N7:P7"/>
    <mergeCell ref="N5:P6"/>
    <mergeCell ref="K8:M8"/>
    <mergeCell ref="N9:P9"/>
    <mergeCell ref="T30:V30"/>
    <mergeCell ref="Q28:S28"/>
    <mergeCell ref="T29:V29"/>
    <mergeCell ref="Z24:AB24"/>
    <mergeCell ref="Z28:AB28"/>
    <mergeCell ref="Z29:AB29"/>
    <mergeCell ref="W13:Y13"/>
    <mergeCell ref="K13:M13"/>
    <mergeCell ref="T5:AE5"/>
    <mergeCell ref="W6:Y6"/>
    <mergeCell ref="N8:P8"/>
    <mergeCell ref="Q7:S7"/>
    <mergeCell ref="T7:V7"/>
    <mergeCell ref="AC6:AE6"/>
    <mergeCell ref="Z6:AB6"/>
    <mergeCell ref="Q5:S6"/>
    <mergeCell ref="K28:M28"/>
    <mergeCell ref="K19:M19"/>
    <mergeCell ref="K23:M23"/>
    <mergeCell ref="K18:M18"/>
    <mergeCell ref="K22:M22"/>
    <mergeCell ref="N29:P29"/>
    <mergeCell ref="Z22:AB22"/>
    <mergeCell ref="Z27:AB27"/>
    <mergeCell ref="Z14:AB14"/>
    <mergeCell ref="T15:V15"/>
    <mergeCell ref="W20:Y20"/>
    <mergeCell ref="Z10:AB10"/>
    <mergeCell ref="W10:Y10"/>
    <mergeCell ref="K20:M20"/>
    <mergeCell ref="K16:M16"/>
    <mergeCell ref="K14:M14"/>
    <mergeCell ref="K15:M15"/>
    <mergeCell ref="N15:P15"/>
    <mergeCell ref="N14:P14"/>
    <mergeCell ref="N16:P16"/>
    <mergeCell ref="T13:V13"/>
    <mergeCell ref="K11:M11"/>
    <mergeCell ref="N11:P11"/>
    <mergeCell ref="N13:P13"/>
    <mergeCell ref="K12:M12"/>
    <mergeCell ref="T12:V12"/>
    <mergeCell ref="Q12:S12"/>
    <mergeCell ref="T11:V11"/>
    <mergeCell ref="Q11:S11"/>
    <mergeCell ref="T10:V10"/>
    <mergeCell ref="K10:M10"/>
    <mergeCell ref="Q10:S10"/>
    <mergeCell ref="W12:Y12"/>
    <mergeCell ref="Z17:AB17"/>
    <mergeCell ref="N30:P30"/>
    <mergeCell ref="G24:J24"/>
    <mergeCell ref="G16:J16"/>
    <mergeCell ref="E17:F17"/>
    <mergeCell ref="E22:F22"/>
    <mergeCell ref="G25:J25"/>
    <mergeCell ref="G19:J19"/>
    <mergeCell ref="E18:F18"/>
    <mergeCell ref="E30:J30"/>
    <mergeCell ref="G29:J29"/>
    <mergeCell ref="E20:F20"/>
    <mergeCell ref="E29:F29"/>
    <mergeCell ref="E21:J21"/>
    <mergeCell ref="E26:F26"/>
    <mergeCell ref="G22:J22"/>
    <mergeCell ref="G23:J23"/>
    <mergeCell ref="E23:F23"/>
    <mergeCell ref="G28:J28"/>
    <mergeCell ref="E27:J27"/>
    <mergeCell ref="E28:F28"/>
    <mergeCell ref="E24:F24"/>
    <mergeCell ref="G26:J26"/>
    <mergeCell ref="E19:F19"/>
    <mergeCell ref="G18:J18"/>
    <mergeCell ref="G17:J17"/>
    <mergeCell ref="E16:F16"/>
    <mergeCell ref="E25:F25"/>
    <mergeCell ref="N17:P17"/>
    <mergeCell ref="N21:P21"/>
    <mergeCell ref="N26:P26"/>
    <mergeCell ref="N23:P23"/>
    <mergeCell ref="Q25:S25"/>
    <mergeCell ref="Q24:S24"/>
    <mergeCell ref="Q21:S21"/>
    <mergeCell ref="Q19:S19"/>
    <mergeCell ref="Q20:S20"/>
    <mergeCell ref="Q18:S18"/>
    <mergeCell ref="G20:J20"/>
    <mergeCell ref="N20:P20"/>
    <mergeCell ref="N28:P28"/>
    <mergeCell ref="K27:M27"/>
    <mergeCell ref="K21:M21"/>
    <mergeCell ref="K25:M25"/>
    <mergeCell ref="K24:M24"/>
    <mergeCell ref="N25:P25"/>
    <mergeCell ref="K26:M26"/>
    <mergeCell ref="N22:P22"/>
    <mergeCell ref="E7:F7"/>
    <mergeCell ref="G10:J10"/>
    <mergeCell ref="G9:J9"/>
    <mergeCell ref="E14:F14"/>
    <mergeCell ref="G14:J14"/>
    <mergeCell ref="E15:J15"/>
    <mergeCell ref="E10:F10"/>
    <mergeCell ref="G11:J11"/>
    <mergeCell ref="E13:F13"/>
    <mergeCell ref="G13:J13"/>
    <mergeCell ref="A16:D21"/>
    <mergeCell ref="A28:D30"/>
    <mergeCell ref="AC16:AE16"/>
    <mergeCell ref="AC15:AE15"/>
    <mergeCell ref="T19:V19"/>
    <mergeCell ref="T16:V16"/>
    <mergeCell ref="W17:Y17"/>
    <mergeCell ref="AC19:AE19"/>
    <mergeCell ref="T18:V18"/>
    <mergeCell ref="W16:Y16"/>
    <mergeCell ref="AC18:AE18"/>
    <mergeCell ref="AC17:AE17"/>
    <mergeCell ref="Z20:AB20"/>
    <mergeCell ref="T28:V28"/>
    <mergeCell ref="T23:V23"/>
    <mergeCell ref="Q22:S22"/>
    <mergeCell ref="Q16:S16"/>
    <mergeCell ref="Q17:S17"/>
    <mergeCell ref="K29:M29"/>
    <mergeCell ref="Q27:S27"/>
    <mergeCell ref="N24:P24"/>
    <mergeCell ref="K17:M17"/>
    <mergeCell ref="N19:P19"/>
    <mergeCell ref="N27:P27"/>
    <mergeCell ref="A46:AE46"/>
    <mergeCell ref="AA37:AD37"/>
    <mergeCell ref="Q37:T37"/>
    <mergeCell ref="V37:Y37"/>
    <mergeCell ref="V36:Z36"/>
    <mergeCell ref="N37:P37"/>
    <mergeCell ref="N36:P36"/>
    <mergeCell ref="AA36:AE36"/>
    <mergeCell ref="Q36:U36"/>
    <mergeCell ref="AA40:AD40"/>
    <mergeCell ref="AA38:AD38"/>
    <mergeCell ref="L40:M40"/>
    <mergeCell ref="Q40:T40"/>
    <mergeCell ref="L39:M39"/>
    <mergeCell ref="N39:P39"/>
    <mergeCell ref="Q39:T39"/>
    <mergeCell ref="V39:Y39"/>
    <mergeCell ref="AA39:AD39"/>
    <mergeCell ref="V38:Y38"/>
    <mergeCell ref="L38:M38"/>
    <mergeCell ref="AH5:AK5"/>
    <mergeCell ref="A33:J33"/>
    <mergeCell ref="N38:P38"/>
    <mergeCell ref="Q38:T38"/>
    <mergeCell ref="L36:M36"/>
    <mergeCell ref="L37:M37"/>
    <mergeCell ref="N40:P40"/>
    <mergeCell ref="V40:Y40"/>
    <mergeCell ref="K33:M33"/>
    <mergeCell ref="A36:E40"/>
    <mergeCell ref="F36:K36"/>
    <mergeCell ref="F37:K37"/>
    <mergeCell ref="F38:K38"/>
    <mergeCell ref="F39:K39"/>
    <mergeCell ref="F40:K40"/>
    <mergeCell ref="N33:P33"/>
    <mergeCell ref="Q33:S33"/>
    <mergeCell ref="AC21:AE21"/>
    <mergeCell ref="Z21:AB21"/>
    <mergeCell ref="AC33:AE33"/>
    <mergeCell ref="Z33:AB33"/>
    <mergeCell ref="W33:Y33"/>
    <mergeCell ref="T33:V33"/>
    <mergeCell ref="A22:D27"/>
  </mergeCells>
  <phoneticPr fontId="23"/>
  <conditionalFormatting sqref="N16:P20">
    <cfRule type="cellIs" dxfId="20" priority="9" stopIfTrue="1" operator="greaterThan">
      <formula>$K16</formula>
    </cfRule>
  </conditionalFormatting>
  <printOptions horizontalCentered="1"/>
  <pageMargins left="0.43307086614173229" right="0.15748031496062992" top="0.39370078740157483" bottom="0.15748031496062992" header="0.19685039370078741" footer="0.15748031496062992"/>
  <pageSetup paperSize="9" scale="99" fitToHeight="0" orientation="portrait" r:id="rId1"/>
  <headerFooter alignWithMargins="0"/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  <pageSetUpPr fitToPage="1"/>
  </sheetPr>
  <dimension ref="A1:AA71"/>
  <sheetViews>
    <sheetView showZeros="0" zoomScaleNormal="100" zoomScaleSheetLayoutView="65" workbookViewId="0">
      <selection activeCell="AL21" sqref="AL2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576" t="s">
        <v>60</v>
      </c>
      <c r="B1" s="577"/>
      <c r="C1" s="652"/>
      <c r="D1" s="564" t="s">
        <v>47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650" t="str">
        <f>集計表!AB1</f>
        <v>2025/12</v>
      </c>
      <c r="Y1" s="650"/>
      <c r="Z1" s="650"/>
      <c r="AA1" s="651"/>
    </row>
    <row r="2" spans="1:27" ht="18.75" customHeight="1">
      <c r="A2" s="560" t="s">
        <v>48</v>
      </c>
      <c r="B2" s="578"/>
      <c r="C2" s="561"/>
      <c r="D2" s="656">
        <f>SUM(集計表!D2)</f>
        <v>2025</v>
      </c>
      <c r="E2" s="585"/>
      <c r="F2" s="648">
        <f>集計表!F2</f>
        <v>45994</v>
      </c>
      <c r="G2" s="648"/>
      <c r="H2" s="42" t="s">
        <v>1097</v>
      </c>
      <c r="I2" s="42" t="s">
        <v>16</v>
      </c>
      <c r="J2" s="649">
        <f>集計表!L2</f>
        <v>45996</v>
      </c>
      <c r="K2" s="649"/>
      <c r="L2" s="649"/>
      <c r="M2" s="649"/>
      <c r="N2" s="43" t="s">
        <v>49</v>
      </c>
      <c r="O2" s="44" t="s">
        <v>17</v>
      </c>
      <c r="P2" s="657">
        <f>集計表!R2</f>
        <v>45997</v>
      </c>
      <c r="Q2" s="657"/>
      <c r="R2" s="45" t="s">
        <v>18</v>
      </c>
      <c r="S2" s="46" t="s">
        <v>19</v>
      </c>
      <c r="T2" s="84" t="s">
        <v>20</v>
      </c>
      <c r="U2" s="558">
        <f>申込書!C9</f>
        <v>0</v>
      </c>
      <c r="V2" s="558"/>
      <c r="W2" s="558"/>
      <c r="X2" s="558"/>
      <c r="Y2" s="558"/>
      <c r="Z2" s="558"/>
      <c r="AA2" s="559"/>
    </row>
    <row r="3" spans="1:27" ht="18.75" customHeight="1">
      <c r="A3" s="579" t="s">
        <v>46</v>
      </c>
      <c r="B3" s="580"/>
      <c r="C3" s="581"/>
      <c r="D3" s="653">
        <f>集計表!D3</f>
        <v>0</v>
      </c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654"/>
      <c r="Q3" s="654"/>
      <c r="R3" s="654"/>
      <c r="S3" s="655"/>
      <c r="T3" s="84" t="s">
        <v>51</v>
      </c>
      <c r="U3" s="646">
        <f>集計表!N33</f>
        <v>0</v>
      </c>
      <c r="V3" s="646"/>
      <c r="W3" s="646"/>
      <c r="X3" s="646"/>
      <c r="Y3" s="646"/>
      <c r="Z3" s="646"/>
      <c r="AA3" s="48" t="s">
        <v>52</v>
      </c>
    </row>
    <row r="4" spans="1:27" ht="15" customHeight="1">
      <c r="A4" s="47" t="s">
        <v>1322</v>
      </c>
      <c r="T4" s="568" t="s">
        <v>6</v>
      </c>
      <c r="U4" s="568"/>
      <c r="V4" s="568"/>
      <c r="W4" s="85" t="s">
        <v>21</v>
      </c>
      <c r="X4" s="647">
        <f>T24</f>
        <v>0</v>
      </c>
      <c r="Y4" s="451"/>
      <c r="Z4" s="451"/>
      <c r="AA4" s="47" t="s">
        <v>22</v>
      </c>
    </row>
    <row r="5" spans="1:27" ht="12.75" customHeight="1">
      <c r="A5" s="86"/>
      <c r="B5" s="644" t="s">
        <v>23</v>
      </c>
      <c r="C5" s="642"/>
      <c r="D5" s="645"/>
      <c r="E5" s="87" t="s">
        <v>7</v>
      </c>
      <c r="F5" s="88" t="s">
        <v>8</v>
      </c>
      <c r="G5" s="641" t="s">
        <v>24</v>
      </c>
      <c r="H5" s="642"/>
      <c r="I5" s="642"/>
      <c r="J5" s="642"/>
      <c r="K5" s="642"/>
      <c r="L5" s="642"/>
      <c r="M5" s="643"/>
      <c r="O5" s="89"/>
      <c r="P5" s="644" t="s">
        <v>25</v>
      </c>
      <c r="Q5" s="642"/>
      <c r="R5" s="645"/>
      <c r="S5" s="87" t="s">
        <v>7</v>
      </c>
      <c r="T5" s="88" t="s">
        <v>8</v>
      </c>
      <c r="U5" s="641" t="s">
        <v>24</v>
      </c>
      <c r="V5" s="642"/>
      <c r="W5" s="642"/>
      <c r="X5" s="642"/>
      <c r="Y5" s="642"/>
      <c r="Z5" s="642"/>
      <c r="AA5" s="643"/>
    </row>
    <row r="6" spans="1:27" ht="12.75" customHeight="1">
      <c r="A6" s="611" t="s">
        <v>85</v>
      </c>
      <c r="B6" s="630" t="s">
        <v>64</v>
      </c>
      <c r="C6" s="631"/>
      <c r="D6" s="632"/>
      <c r="E6" s="308">
        <v>410</v>
      </c>
      <c r="F6" s="90"/>
      <c r="G6" s="621" t="s">
        <v>84</v>
      </c>
      <c r="H6" s="622"/>
      <c r="I6" s="622"/>
      <c r="J6" s="622"/>
      <c r="K6" s="622"/>
      <c r="L6" s="622"/>
      <c r="M6" s="623"/>
      <c r="O6" s="611" t="s">
        <v>214</v>
      </c>
      <c r="P6" s="614" t="s">
        <v>172</v>
      </c>
      <c r="Q6" s="615"/>
      <c r="R6" s="616"/>
      <c r="S6" s="309">
        <v>480</v>
      </c>
      <c r="T6" s="309"/>
      <c r="U6" s="618" t="s">
        <v>187</v>
      </c>
      <c r="V6" s="619"/>
      <c r="W6" s="619"/>
      <c r="X6" s="619"/>
      <c r="Y6" s="619"/>
      <c r="Z6" s="619"/>
      <c r="AA6" s="620"/>
    </row>
    <row r="7" spans="1:27" ht="12.75" customHeight="1">
      <c r="A7" s="612"/>
      <c r="B7" s="614" t="s">
        <v>65</v>
      </c>
      <c r="C7" s="615"/>
      <c r="D7" s="616"/>
      <c r="E7" s="309">
        <v>350</v>
      </c>
      <c r="F7" s="92"/>
      <c r="G7" s="618" t="s">
        <v>86</v>
      </c>
      <c r="H7" s="619"/>
      <c r="I7" s="619"/>
      <c r="J7" s="619"/>
      <c r="K7" s="619"/>
      <c r="L7" s="619"/>
      <c r="M7" s="620"/>
      <c r="O7" s="612"/>
      <c r="P7" s="614" t="s">
        <v>173</v>
      </c>
      <c r="Q7" s="615"/>
      <c r="R7" s="616"/>
      <c r="S7" s="309">
        <v>500</v>
      </c>
      <c r="T7" s="309"/>
      <c r="U7" s="618" t="s">
        <v>188</v>
      </c>
      <c r="V7" s="619"/>
      <c r="W7" s="619"/>
      <c r="X7" s="619"/>
      <c r="Y7" s="619"/>
      <c r="Z7" s="619"/>
      <c r="AA7" s="620"/>
    </row>
    <row r="8" spans="1:27" ht="12.75" customHeight="1">
      <c r="A8" s="612"/>
      <c r="B8" s="614" t="s">
        <v>66</v>
      </c>
      <c r="C8" s="615"/>
      <c r="D8" s="616"/>
      <c r="E8" s="309">
        <v>340</v>
      </c>
      <c r="F8" s="92"/>
      <c r="G8" s="618" t="s">
        <v>87</v>
      </c>
      <c r="H8" s="619"/>
      <c r="I8" s="619"/>
      <c r="J8" s="619"/>
      <c r="K8" s="619"/>
      <c r="L8" s="619"/>
      <c r="M8" s="620"/>
      <c r="O8" s="612"/>
      <c r="P8" s="614" t="s">
        <v>174</v>
      </c>
      <c r="Q8" s="615"/>
      <c r="R8" s="616"/>
      <c r="S8" s="309">
        <v>650</v>
      </c>
      <c r="T8" s="309"/>
      <c r="U8" s="618" t="s">
        <v>189</v>
      </c>
      <c r="V8" s="619"/>
      <c r="W8" s="619"/>
      <c r="X8" s="619"/>
      <c r="Y8" s="619"/>
      <c r="Z8" s="619"/>
      <c r="AA8" s="620"/>
    </row>
    <row r="9" spans="1:27" ht="12.75" customHeight="1">
      <c r="A9" s="612"/>
      <c r="B9" s="659" t="s">
        <v>67</v>
      </c>
      <c r="C9" s="660"/>
      <c r="D9" s="661"/>
      <c r="E9" s="310">
        <v>320</v>
      </c>
      <c r="F9" s="94"/>
      <c r="G9" s="627" t="s">
        <v>88</v>
      </c>
      <c r="H9" s="628"/>
      <c r="I9" s="628"/>
      <c r="J9" s="628"/>
      <c r="K9" s="628"/>
      <c r="L9" s="628"/>
      <c r="M9" s="629"/>
      <c r="O9" s="612"/>
      <c r="P9" s="614" t="s">
        <v>175</v>
      </c>
      <c r="Q9" s="615"/>
      <c r="R9" s="616"/>
      <c r="S9" s="309">
        <v>480</v>
      </c>
      <c r="T9" s="309"/>
      <c r="U9" s="618" t="s">
        <v>190</v>
      </c>
      <c r="V9" s="619"/>
      <c r="W9" s="619"/>
      <c r="X9" s="619"/>
      <c r="Y9" s="619"/>
      <c r="Z9" s="619"/>
      <c r="AA9" s="620"/>
    </row>
    <row r="10" spans="1:27" ht="12.75" customHeight="1">
      <c r="A10" s="613"/>
      <c r="B10" s="617" t="s">
        <v>26</v>
      </c>
      <c r="C10" s="517"/>
      <c r="D10" s="518"/>
      <c r="E10" s="96">
        <f>SUM(E6:E9)</f>
        <v>1420</v>
      </c>
      <c r="F10" s="97">
        <f>SUM(F6:F9)</f>
        <v>0</v>
      </c>
      <c r="G10" s="624"/>
      <c r="H10" s="625"/>
      <c r="I10" s="625"/>
      <c r="J10" s="625"/>
      <c r="K10" s="625"/>
      <c r="L10" s="625"/>
      <c r="M10" s="626"/>
      <c r="O10" s="612"/>
      <c r="P10" s="614" t="s">
        <v>176</v>
      </c>
      <c r="Q10" s="615"/>
      <c r="R10" s="616"/>
      <c r="S10" s="309">
        <v>880</v>
      </c>
      <c r="T10" s="309"/>
      <c r="U10" s="618" t="s">
        <v>191</v>
      </c>
      <c r="V10" s="619"/>
      <c r="W10" s="619"/>
      <c r="X10" s="619"/>
      <c r="Y10" s="619"/>
      <c r="Z10" s="619"/>
      <c r="AA10" s="620"/>
    </row>
    <row r="11" spans="1:27" ht="12.75" customHeight="1">
      <c r="A11" s="611" t="s">
        <v>77</v>
      </c>
      <c r="B11" s="630" t="s">
        <v>68</v>
      </c>
      <c r="C11" s="631"/>
      <c r="D11" s="632"/>
      <c r="E11" s="308">
        <v>340</v>
      </c>
      <c r="F11" s="90"/>
      <c r="G11" s="621" t="s">
        <v>89</v>
      </c>
      <c r="H11" s="622"/>
      <c r="I11" s="622"/>
      <c r="J11" s="622"/>
      <c r="K11" s="622"/>
      <c r="L11" s="622"/>
      <c r="M11" s="623"/>
      <c r="O11" s="612"/>
      <c r="P11" s="614" t="s">
        <v>177</v>
      </c>
      <c r="Q11" s="615"/>
      <c r="R11" s="616"/>
      <c r="S11" s="309">
        <v>680</v>
      </c>
      <c r="T11" s="309"/>
      <c r="U11" s="618" t="s">
        <v>192</v>
      </c>
      <c r="V11" s="619"/>
      <c r="W11" s="619"/>
      <c r="X11" s="619"/>
      <c r="Y11" s="619"/>
      <c r="Z11" s="619"/>
      <c r="AA11" s="620"/>
    </row>
    <row r="12" spans="1:27" ht="12.75" customHeight="1">
      <c r="A12" s="612"/>
      <c r="B12" s="614" t="s">
        <v>69</v>
      </c>
      <c r="C12" s="615"/>
      <c r="D12" s="616"/>
      <c r="E12" s="309">
        <v>280</v>
      </c>
      <c r="F12" s="92"/>
      <c r="G12" s="618" t="s">
        <v>90</v>
      </c>
      <c r="H12" s="619"/>
      <c r="I12" s="619"/>
      <c r="J12" s="619"/>
      <c r="K12" s="619"/>
      <c r="L12" s="619"/>
      <c r="M12" s="620"/>
      <c r="O12" s="612"/>
      <c r="P12" s="614" t="s">
        <v>178</v>
      </c>
      <c r="Q12" s="615"/>
      <c r="R12" s="616"/>
      <c r="S12" s="309">
        <v>430</v>
      </c>
      <c r="T12" s="309"/>
      <c r="U12" s="618" t="s">
        <v>193</v>
      </c>
      <c r="V12" s="619"/>
      <c r="W12" s="619"/>
      <c r="X12" s="619"/>
      <c r="Y12" s="619"/>
      <c r="Z12" s="619"/>
      <c r="AA12" s="620"/>
    </row>
    <row r="13" spans="1:27" ht="12.75" customHeight="1">
      <c r="A13" s="612"/>
      <c r="B13" s="614" t="s">
        <v>70</v>
      </c>
      <c r="C13" s="615"/>
      <c r="D13" s="616"/>
      <c r="E13" s="309">
        <v>530</v>
      </c>
      <c r="F13" s="92"/>
      <c r="G13" s="618" t="s">
        <v>91</v>
      </c>
      <c r="H13" s="619"/>
      <c r="I13" s="619"/>
      <c r="J13" s="619"/>
      <c r="K13" s="619"/>
      <c r="L13" s="619"/>
      <c r="M13" s="620"/>
      <c r="O13" s="612"/>
      <c r="P13" s="614" t="s">
        <v>179</v>
      </c>
      <c r="Q13" s="615"/>
      <c r="R13" s="616"/>
      <c r="S13" s="309">
        <v>890</v>
      </c>
      <c r="T13" s="309"/>
      <c r="U13" s="618" t="s">
        <v>194</v>
      </c>
      <c r="V13" s="619"/>
      <c r="W13" s="619"/>
      <c r="X13" s="619"/>
      <c r="Y13" s="619"/>
      <c r="Z13" s="619"/>
      <c r="AA13" s="620"/>
    </row>
    <row r="14" spans="1:27" ht="12.75" customHeight="1">
      <c r="A14" s="612"/>
      <c r="B14" s="614" t="s">
        <v>71</v>
      </c>
      <c r="C14" s="615"/>
      <c r="D14" s="616"/>
      <c r="E14" s="309">
        <v>380</v>
      </c>
      <c r="F14" s="92"/>
      <c r="G14" s="618" t="s">
        <v>92</v>
      </c>
      <c r="H14" s="619"/>
      <c r="I14" s="619"/>
      <c r="J14" s="619"/>
      <c r="K14" s="619"/>
      <c r="L14" s="619"/>
      <c r="M14" s="620"/>
      <c r="O14" s="613"/>
      <c r="P14" s="617" t="s">
        <v>10</v>
      </c>
      <c r="Q14" s="517"/>
      <c r="R14" s="518"/>
      <c r="S14" s="96">
        <f>SUM(S6:S13)</f>
        <v>4990</v>
      </c>
      <c r="T14" s="98">
        <f>SUM(T6:T13)</f>
        <v>0</v>
      </c>
      <c r="U14" s="624"/>
      <c r="V14" s="625"/>
      <c r="W14" s="625"/>
      <c r="X14" s="625"/>
      <c r="Y14" s="625"/>
      <c r="Z14" s="625"/>
      <c r="AA14" s="626"/>
    </row>
    <row r="15" spans="1:27" ht="12.75" customHeight="1">
      <c r="A15" s="612"/>
      <c r="B15" s="614" t="s">
        <v>72</v>
      </c>
      <c r="C15" s="615"/>
      <c r="D15" s="616"/>
      <c r="E15" s="309">
        <v>300</v>
      </c>
      <c r="F15" s="92"/>
      <c r="G15" s="618" t="s">
        <v>93</v>
      </c>
      <c r="H15" s="619"/>
      <c r="I15" s="619"/>
      <c r="J15" s="619"/>
      <c r="K15" s="619"/>
      <c r="L15" s="619"/>
      <c r="M15" s="620"/>
      <c r="O15" s="611" t="s">
        <v>215</v>
      </c>
      <c r="P15" s="630" t="s">
        <v>180</v>
      </c>
      <c r="Q15" s="631"/>
      <c r="R15" s="632"/>
      <c r="S15" s="308">
        <v>450</v>
      </c>
      <c r="T15" s="90"/>
      <c r="U15" s="621" t="s">
        <v>195</v>
      </c>
      <c r="V15" s="622"/>
      <c r="W15" s="622"/>
      <c r="X15" s="622"/>
      <c r="Y15" s="622"/>
      <c r="Z15" s="622"/>
      <c r="AA15" s="623"/>
    </row>
    <row r="16" spans="1:27" ht="12.75" customHeight="1">
      <c r="A16" s="612"/>
      <c r="B16" s="614" t="s">
        <v>73</v>
      </c>
      <c r="C16" s="615"/>
      <c r="D16" s="616"/>
      <c r="E16" s="309">
        <v>450</v>
      </c>
      <c r="F16" s="92"/>
      <c r="G16" s="618" t="s">
        <v>94</v>
      </c>
      <c r="H16" s="619"/>
      <c r="I16" s="619"/>
      <c r="J16" s="619"/>
      <c r="K16" s="619"/>
      <c r="L16" s="619"/>
      <c r="M16" s="620"/>
      <c r="O16" s="612"/>
      <c r="P16" s="614" t="s">
        <v>181</v>
      </c>
      <c r="Q16" s="615"/>
      <c r="R16" s="616"/>
      <c r="S16" s="309">
        <v>540</v>
      </c>
      <c r="T16" s="92"/>
      <c r="U16" s="618" t="s">
        <v>196</v>
      </c>
      <c r="V16" s="619"/>
      <c r="W16" s="619"/>
      <c r="X16" s="619"/>
      <c r="Y16" s="619"/>
      <c r="Z16" s="619"/>
      <c r="AA16" s="620"/>
    </row>
    <row r="17" spans="1:27" ht="12.75" customHeight="1">
      <c r="A17" s="612"/>
      <c r="B17" s="614" t="s">
        <v>74</v>
      </c>
      <c r="C17" s="615"/>
      <c r="D17" s="616"/>
      <c r="E17" s="309">
        <v>380</v>
      </c>
      <c r="F17" s="92"/>
      <c r="G17" s="618" t="s">
        <v>95</v>
      </c>
      <c r="H17" s="619"/>
      <c r="I17" s="619"/>
      <c r="J17" s="619"/>
      <c r="K17" s="619"/>
      <c r="L17" s="619"/>
      <c r="M17" s="620"/>
      <c r="O17" s="612"/>
      <c r="P17" s="614" t="s">
        <v>182</v>
      </c>
      <c r="Q17" s="615"/>
      <c r="R17" s="616"/>
      <c r="S17" s="309">
        <v>520</v>
      </c>
      <c r="T17" s="92"/>
      <c r="U17" s="618" t="s">
        <v>197</v>
      </c>
      <c r="V17" s="619"/>
      <c r="W17" s="619"/>
      <c r="X17" s="619"/>
      <c r="Y17" s="619"/>
      <c r="Z17" s="619"/>
      <c r="AA17" s="620"/>
    </row>
    <row r="18" spans="1:27" ht="12.75" customHeight="1">
      <c r="A18" s="612"/>
      <c r="B18" s="614" t="s">
        <v>75</v>
      </c>
      <c r="C18" s="615"/>
      <c r="D18" s="616"/>
      <c r="E18" s="309">
        <v>340</v>
      </c>
      <c r="F18" s="92"/>
      <c r="G18" s="618" t="s">
        <v>96</v>
      </c>
      <c r="H18" s="619"/>
      <c r="I18" s="619"/>
      <c r="J18" s="619"/>
      <c r="K18" s="619"/>
      <c r="L18" s="619"/>
      <c r="M18" s="620"/>
      <c r="O18" s="612"/>
      <c r="P18" s="614" t="s">
        <v>183</v>
      </c>
      <c r="Q18" s="615"/>
      <c r="R18" s="616"/>
      <c r="S18" s="309">
        <v>460</v>
      </c>
      <c r="T18" s="92"/>
      <c r="U18" s="618" t="s">
        <v>198</v>
      </c>
      <c r="V18" s="619"/>
      <c r="W18" s="619"/>
      <c r="X18" s="619"/>
      <c r="Y18" s="619"/>
      <c r="Z18" s="619"/>
      <c r="AA18" s="620"/>
    </row>
    <row r="19" spans="1:27" ht="12.75" customHeight="1">
      <c r="A19" s="612"/>
      <c r="B19" s="614" t="s">
        <v>76</v>
      </c>
      <c r="C19" s="615"/>
      <c r="D19" s="616"/>
      <c r="E19" s="309">
        <v>420</v>
      </c>
      <c r="F19" s="92"/>
      <c r="G19" s="618" t="s">
        <v>97</v>
      </c>
      <c r="H19" s="619"/>
      <c r="I19" s="619"/>
      <c r="J19" s="619"/>
      <c r="K19" s="619"/>
      <c r="L19" s="619"/>
      <c r="M19" s="620"/>
      <c r="O19" s="612"/>
      <c r="P19" s="614" t="s">
        <v>184</v>
      </c>
      <c r="Q19" s="615"/>
      <c r="R19" s="616"/>
      <c r="S19" s="309">
        <v>490</v>
      </c>
      <c r="T19" s="92"/>
      <c r="U19" s="618" t="s">
        <v>199</v>
      </c>
      <c r="V19" s="619"/>
      <c r="W19" s="619"/>
      <c r="X19" s="619"/>
      <c r="Y19" s="619"/>
      <c r="Z19" s="619"/>
      <c r="AA19" s="620"/>
    </row>
    <row r="20" spans="1:27" ht="12.75" customHeight="1">
      <c r="A20" s="613"/>
      <c r="B20" s="617" t="s">
        <v>10</v>
      </c>
      <c r="C20" s="517"/>
      <c r="D20" s="518"/>
      <c r="E20" s="96">
        <f>SUM(E11:E19)</f>
        <v>3420</v>
      </c>
      <c r="F20" s="97">
        <f>SUM(F11:F19)</f>
        <v>0</v>
      </c>
      <c r="G20" s="624"/>
      <c r="H20" s="625"/>
      <c r="I20" s="625"/>
      <c r="J20" s="625"/>
      <c r="K20" s="625"/>
      <c r="L20" s="625"/>
      <c r="M20" s="626"/>
      <c r="O20" s="612"/>
      <c r="P20" s="614" t="s">
        <v>185</v>
      </c>
      <c r="Q20" s="615"/>
      <c r="R20" s="616"/>
      <c r="S20" s="309">
        <v>320</v>
      </c>
      <c r="T20" s="92"/>
      <c r="U20" s="618" t="s">
        <v>200</v>
      </c>
      <c r="V20" s="619"/>
      <c r="W20" s="619"/>
      <c r="X20" s="619"/>
      <c r="Y20" s="619"/>
      <c r="Z20" s="619"/>
      <c r="AA20" s="620"/>
    </row>
    <row r="21" spans="1:27" ht="12.75" customHeight="1">
      <c r="A21" s="611" t="s">
        <v>210</v>
      </c>
      <c r="B21" s="630" t="s">
        <v>78</v>
      </c>
      <c r="C21" s="631"/>
      <c r="D21" s="632"/>
      <c r="E21" s="308">
        <v>600</v>
      </c>
      <c r="F21" s="308"/>
      <c r="G21" s="621" t="s">
        <v>98</v>
      </c>
      <c r="H21" s="622"/>
      <c r="I21" s="622"/>
      <c r="J21" s="622"/>
      <c r="K21" s="622"/>
      <c r="L21" s="622"/>
      <c r="M21" s="623"/>
      <c r="O21" s="612"/>
      <c r="P21" s="614" t="s">
        <v>186</v>
      </c>
      <c r="Q21" s="615"/>
      <c r="R21" s="616"/>
      <c r="S21" s="309">
        <v>480</v>
      </c>
      <c r="T21" s="92"/>
      <c r="U21" s="618" t="s">
        <v>201</v>
      </c>
      <c r="V21" s="619"/>
      <c r="W21" s="619"/>
      <c r="X21" s="619"/>
      <c r="Y21" s="619"/>
      <c r="Z21" s="619"/>
      <c r="AA21" s="620"/>
    </row>
    <row r="22" spans="1:27" ht="12.75" customHeight="1">
      <c r="A22" s="612"/>
      <c r="B22" s="614" t="s">
        <v>79</v>
      </c>
      <c r="C22" s="615"/>
      <c r="D22" s="616"/>
      <c r="E22" s="309">
        <v>480</v>
      </c>
      <c r="F22" s="309"/>
      <c r="G22" s="618" t="s">
        <v>99</v>
      </c>
      <c r="H22" s="619"/>
      <c r="I22" s="619"/>
      <c r="J22" s="619"/>
      <c r="K22" s="619"/>
      <c r="L22" s="619"/>
      <c r="M22" s="620"/>
      <c r="O22" s="613"/>
      <c r="P22" s="617" t="s">
        <v>27</v>
      </c>
      <c r="Q22" s="517"/>
      <c r="R22" s="518"/>
      <c r="S22" s="96">
        <f>SUM(S15:S21)</f>
        <v>3260</v>
      </c>
      <c r="T22" s="98">
        <f>SUM(T15:T21)</f>
        <v>0</v>
      </c>
      <c r="U22" s="624"/>
      <c r="V22" s="625"/>
      <c r="W22" s="625"/>
      <c r="X22" s="625"/>
      <c r="Y22" s="625"/>
      <c r="Z22" s="625"/>
      <c r="AA22" s="626"/>
    </row>
    <row r="23" spans="1:27" ht="12.75" customHeight="1">
      <c r="A23" s="612"/>
      <c r="B23" s="614" t="s">
        <v>80</v>
      </c>
      <c r="C23" s="615"/>
      <c r="D23" s="616"/>
      <c r="E23" s="309">
        <v>540</v>
      </c>
      <c r="F23" s="309"/>
      <c r="G23" s="618" t="s">
        <v>100</v>
      </c>
      <c r="H23" s="619"/>
      <c r="I23" s="619"/>
      <c r="J23" s="619"/>
      <c r="K23" s="619"/>
      <c r="L23" s="619"/>
      <c r="M23" s="620"/>
      <c r="T23" s="99"/>
      <c r="U23" s="100"/>
      <c r="V23" s="101"/>
      <c r="W23" s="101"/>
      <c r="X23" s="101"/>
      <c r="Y23" s="101"/>
      <c r="Z23" s="101"/>
      <c r="AA23" s="101"/>
    </row>
    <row r="24" spans="1:27" ht="12.75" customHeight="1">
      <c r="A24" s="612"/>
      <c r="B24" s="614" t="s">
        <v>81</v>
      </c>
      <c r="C24" s="615"/>
      <c r="D24" s="616"/>
      <c r="E24" s="309">
        <v>300</v>
      </c>
      <c r="F24" s="309"/>
      <c r="G24" s="618" t="s">
        <v>101</v>
      </c>
      <c r="H24" s="619"/>
      <c r="I24" s="619"/>
      <c r="J24" s="619"/>
      <c r="K24" s="619"/>
      <c r="L24" s="619"/>
      <c r="M24" s="620"/>
      <c r="O24" s="639" t="s">
        <v>61</v>
      </c>
      <c r="P24" s="568"/>
      <c r="Q24" s="568"/>
      <c r="R24" s="640"/>
      <c r="S24" s="102">
        <f>SUM(S22,S14,E64,E53,E40,E27,E20,E10)</f>
        <v>33260</v>
      </c>
      <c r="T24" s="235">
        <f>SUM(T22,T14,F64,F53,F40,F27,F20,F10)</f>
        <v>0</v>
      </c>
      <c r="U24" s="103"/>
      <c r="V24" s="103"/>
      <c r="W24" s="103"/>
      <c r="X24" s="103"/>
      <c r="Y24" s="103"/>
      <c r="Z24" s="103"/>
      <c r="AA24" s="103"/>
    </row>
    <row r="25" spans="1:27" ht="12.75" customHeight="1">
      <c r="A25" s="612"/>
      <c r="B25" s="614" t="s">
        <v>82</v>
      </c>
      <c r="C25" s="615"/>
      <c r="D25" s="616"/>
      <c r="E25" s="309">
        <v>440</v>
      </c>
      <c r="F25" s="309"/>
      <c r="G25" s="618" t="s">
        <v>102</v>
      </c>
      <c r="H25" s="619"/>
      <c r="I25" s="619"/>
      <c r="J25" s="619"/>
      <c r="K25" s="619"/>
      <c r="L25" s="619"/>
      <c r="M25" s="620"/>
      <c r="T25" s="104"/>
      <c r="U25" s="103"/>
      <c r="V25" s="101"/>
      <c r="W25" s="101"/>
      <c r="X25" s="101"/>
      <c r="Y25" s="101"/>
      <c r="Z25" s="101"/>
      <c r="AA25" s="101"/>
    </row>
    <row r="26" spans="1:27" ht="12.75" customHeight="1">
      <c r="A26" s="612"/>
      <c r="B26" s="614" t="s">
        <v>83</v>
      </c>
      <c r="C26" s="615"/>
      <c r="D26" s="616"/>
      <c r="E26" s="309">
        <v>920</v>
      </c>
      <c r="F26" s="309"/>
      <c r="G26" s="618" t="s">
        <v>103</v>
      </c>
      <c r="H26" s="619"/>
      <c r="I26" s="619"/>
      <c r="J26" s="619"/>
      <c r="K26" s="619"/>
      <c r="L26" s="619"/>
      <c r="M26" s="620"/>
      <c r="T26" s="104"/>
      <c r="U26" s="103"/>
      <c r="V26" s="101"/>
      <c r="W26" s="101"/>
      <c r="X26" s="101"/>
      <c r="Y26" s="101"/>
      <c r="Z26" s="101"/>
      <c r="AA26" s="101"/>
    </row>
    <row r="27" spans="1:27" ht="12.75" customHeight="1">
      <c r="A27" s="613"/>
      <c r="B27" s="617" t="s">
        <v>10</v>
      </c>
      <c r="C27" s="517"/>
      <c r="D27" s="518"/>
      <c r="E27" s="96">
        <f>SUM(E21:E26)</f>
        <v>3280</v>
      </c>
      <c r="F27" s="97">
        <f>SUM(F21:F26)</f>
        <v>0</v>
      </c>
      <c r="G27" s="624"/>
      <c r="H27" s="625"/>
      <c r="I27" s="625"/>
      <c r="J27" s="625"/>
      <c r="K27" s="625"/>
      <c r="L27" s="625"/>
      <c r="M27" s="626"/>
      <c r="O27" s="169"/>
      <c r="S27" s="239"/>
      <c r="T27" s="240"/>
      <c r="U27" s="243"/>
      <c r="V27" s="243"/>
      <c r="W27" s="243"/>
      <c r="X27" s="243"/>
      <c r="Y27" s="243"/>
      <c r="Z27" s="243"/>
      <c r="AA27" s="243"/>
    </row>
    <row r="28" spans="1:27" ht="12.75" customHeight="1">
      <c r="A28" s="611" t="s">
        <v>211</v>
      </c>
      <c r="B28" s="630" t="s">
        <v>104</v>
      </c>
      <c r="C28" s="631"/>
      <c r="D28" s="632"/>
      <c r="E28" s="308">
        <v>610</v>
      </c>
      <c r="F28" s="105"/>
      <c r="G28" s="636" t="s">
        <v>116</v>
      </c>
      <c r="H28" s="637"/>
      <c r="I28" s="637"/>
      <c r="J28" s="637"/>
      <c r="K28" s="637"/>
      <c r="L28" s="637"/>
      <c r="M28" s="638"/>
      <c r="O28" s="169"/>
      <c r="S28" s="239"/>
      <c r="T28" s="240"/>
      <c r="U28" s="101"/>
      <c r="V28" s="101"/>
      <c r="W28" s="101"/>
      <c r="X28" s="101"/>
      <c r="Y28" s="101"/>
      <c r="Z28" s="101"/>
      <c r="AA28" s="101"/>
    </row>
    <row r="29" spans="1:27" ht="12.75" customHeight="1">
      <c r="A29" s="612"/>
      <c r="B29" s="614" t="s">
        <v>105</v>
      </c>
      <c r="C29" s="615"/>
      <c r="D29" s="616"/>
      <c r="E29" s="309">
        <v>400</v>
      </c>
      <c r="F29" s="106"/>
      <c r="G29" s="618" t="s">
        <v>117</v>
      </c>
      <c r="H29" s="619"/>
      <c r="I29" s="619"/>
      <c r="J29" s="619"/>
      <c r="K29" s="619"/>
      <c r="L29" s="619"/>
      <c r="M29" s="620"/>
      <c r="O29" s="169"/>
      <c r="S29" s="239"/>
      <c r="T29" s="240"/>
      <c r="U29" s="101"/>
      <c r="V29" s="101"/>
      <c r="W29" s="101"/>
      <c r="X29" s="101"/>
      <c r="Y29" s="101"/>
      <c r="Z29" s="101"/>
      <c r="AA29" s="101"/>
    </row>
    <row r="30" spans="1:27" ht="12.75" customHeight="1">
      <c r="A30" s="612"/>
      <c r="B30" s="614" t="s">
        <v>106</v>
      </c>
      <c r="C30" s="615"/>
      <c r="D30" s="616"/>
      <c r="E30" s="309">
        <v>300</v>
      </c>
      <c r="F30" s="106"/>
      <c r="G30" s="618" t="s">
        <v>118</v>
      </c>
      <c r="H30" s="619"/>
      <c r="I30" s="619"/>
      <c r="J30" s="619"/>
      <c r="K30" s="619"/>
      <c r="L30" s="619"/>
      <c r="M30" s="620"/>
      <c r="O30" s="169"/>
      <c r="S30" s="239"/>
      <c r="T30" s="240"/>
      <c r="U30" s="101"/>
      <c r="V30" s="101"/>
      <c r="W30" s="101"/>
      <c r="X30" s="101"/>
      <c r="Y30" s="101"/>
      <c r="Z30" s="101"/>
      <c r="AA30" s="101"/>
    </row>
    <row r="31" spans="1:27" ht="12.75" customHeight="1">
      <c r="A31" s="612"/>
      <c r="B31" s="614" t="s">
        <v>107</v>
      </c>
      <c r="C31" s="615"/>
      <c r="D31" s="616"/>
      <c r="E31" s="309">
        <v>320</v>
      </c>
      <c r="F31" s="106"/>
      <c r="G31" s="618" t="s">
        <v>119</v>
      </c>
      <c r="H31" s="619"/>
      <c r="I31" s="619"/>
      <c r="J31" s="619"/>
      <c r="K31" s="619"/>
      <c r="L31" s="619"/>
      <c r="M31" s="620"/>
      <c r="O31" s="169"/>
      <c r="S31" s="239"/>
      <c r="T31" s="240"/>
      <c r="U31" s="101"/>
      <c r="V31" s="101"/>
      <c r="W31" s="101"/>
      <c r="X31" s="101"/>
      <c r="Y31" s="101"/>
      <c r="Z31" s="101"/>
      <c r="AA31" s="101"/>
    </row>
    <row r="32" spans="1:27" ht="12.75" customHeight="1">
      <c r="A32" s="612"/>
      <c r="B32" s="614" t="s">
        <v>108</v>
      </c>
      <c r="C32" s="615"/>
      <c r="D32" s="616"/>
      <c r="E32" s="309">
        <v>1730</v>
      </c>
      <c r="F32" s="106"/>
      <c r="G32" s="618" t="s">
        <v>120</v>
      </c>
      <c r="H32" s="619"/>
      <c r="I32" s="619"/>
      <c r="J32" s="619"/>
      <c r="K32" s="619"/>
      <c r="L32" s="619"/>
      <c r="M32" s="620"/>
      <c r="O32" s="169"/>
      <c r="S32" s="239"/>
      <c r="T32" s="240"/>
      <c r="U32" s="101"/>
      <c r="V32" s="101"/>
      <c r="W32" s="101"/>
      <c r="X32" s="101"/>
      <c r="Y32" s="101"/>
      <c r="Z32" s="101"/>
      <c r="AA32" s="101"/>
    </row>
    <row r="33" spans="1:27" ht="12.75" customHeight="1">
      <c r="A33" s="612"/>
      <c r="B33" s="614" t="s">
        <v>109</v>
      </c>
      <c r="C33" s="615"/>
      <c r="D33" s="616"/>
      <c r="E33" s="309">
        <v>410</v>
      </c>
      <c r="F33" s="106"/>
      <c r="G33" s="618" t="s">
        <v>121</v>
      </c>
      <c r="H33" s="619"/>
      <c r="I33" s="619"/>
      <c r="J33" s="619"/>
      <c r="K33" s="619"/>
      <c r="L33" s="619"/>
      <c r="M33" s="620"/>
      <c r="O33" s="169"/>
      <c r="S33" s="239"/>
      <c r="T33" s="240"/>
      <c r="U33" s="101"/>
      <c r="V33" s="101"/>
      <c r="W33" s="101"/>
      <c r="X33" s="101"/>
      <c r="Y33" s="101"/>
      <c r="Z33" s="101"/>
      <c r="AA33" s="101"/>
    </row>
    <row r="34" spans="1:27" ht="12.75" customHeight="1">
      <c r="A34" s="612"/>
      <c r="B34" s="614" t="s">
        <v>110</v>
      </c>
      <c r="C34" s="615"/>
      <c r="D34" s="616"/>
      <c r="E34" s="309">
        <v>450</v>
      </c>
      <c r="F34" s="106"/>
      <c r="G34" s="618" t="s">
        <v>122</v>
      </c>
      <c r="H34" s="619"/>
      <c r="I34" s="619"/>
      <c r="J34" s="619"/>
      <c r="K34" s="619"/>
      <c r="L34" s="619"/>
      <c r="M34" s="620"/>
      <c r="O34" s="169"/>
      <c r="S34" s="239"/>
      <c r="T34" s="240"/>
      <c r="U34" s="101"/>
      <c r="V34" s="101"/>
      <c r="W34" s="101"/>
      <c r="X34" s="101"/>
      <c r="Y34" s="101"/>
      <c r="Z34" s="101"/>
      <c r="AA34" s="101"/>
    </row>
    <row r="35" spans="1:27" ht="12.75" customHeight="1">
      <c r="A35" s="612"/>
      <c r="B35" s="614" t="s">
        <v>111</v>
      </c>
      <c r="C35" s="615"/>
      <c r="D35" s="616"/>
      <c r="E35" s="309">
        <v>430</v>
      </c>
      <c r="F35" s="106"/>
      <c r="G35" s="618" t="s">
        <v>123</v>
      </c>
      <c r="H35" s="619"/>
      <c r="I35" s="619"/>
      <c r="J35" s="619"/>
      <c r="K35" s="619"/>
      <c r="L35" s="619"/>
      <c r="M35" s="620"/>
      <c r="O35" s="169"/>
      <c r="S35" s="239"/>
      <c r="T35" s="240"/>
      <c r="U35" s="101"/>
      <c r="V35" s="101"/>
      <c r="W35" s="101"/>
      <c r="X35" s="101"/>
      <c r="Y35" s="101"/>
      <c r="Z35" s="101"/>
      <c r="AA35" s="101"/>
    </row>
    <row r="36" spans="1:27" ht="12.75" customHeight="1">
      <c r="A36" s="612"/>
      <c r="B36" s="614" t="s">
        <v>112</v>
      </c>
      <c r="C36" s="615"/>
      <c r="D36" s="616"/>
      <c r="E36" s="309">
        <v>490</v>
      </c>
      <c r="F36" s="106"/>
      <c r="G36" s="618" t="s">
        <v>124</v>
      </c>
      <c r="H36" s="619"/>
      <c r="I36" s="619"/>
      <c r="J36" s="619"/>
      <c r="K36" s="619"/>
      <c r="L36" s="619"/>
      <c r="M36" s="620"/>
      <c r="O36" s="169"/>
      <c r="S36" s="239"/>
      <c r="T36" s="240"/>
      <c r="U36" s="101"/>
      <c r="V36" s="101"/>
      <c r="W36" s="101"/>
      <c r="X36" s="101"/>
      <c r="Y36" s="101"/>
      <c r="Z36" s="101"/>
      <c r="AA36" s="101"/>
    </row>
    <row r="37" spans="1:27" ht="12.75" customHeight="1">
      <c r="A37" s="612"/>
      <c r="B37" s="614" t="s">
        <v>113</v>
      </c>
      <c r="C37" s="615"/>
      <c r="D37" s="616"/>
      <c r="E37" s="309">
        <v>320</v>
      </c>
      <c r="F37" s="106"/>
      <c r="G37" s="618" t="s">
        <v>125</v>
      </c>
      <c r="H37" s="619"/>
      <c r="I37" s="619"/>
      <c r="J37" s="619"/>
      <c r="K37" s="619"/>
      <c r="L37" s="619"/>
      <c r="M37" s="620"/>
      <c r="O37" s="169"/>
      <c r="S37" s="239"/>
      <c r="T37" s="240"/>
      <c r="U37" s="101"/>
      <c r="V37" s="101"/>
      <c r="W37" s="101"/>
      <c r="X37" s="101"/>
      <c r="Y37" s="101"/>
      <c r="Z37" s="101"/>
      <c r="AA37" s="101"/>
    </row>
    <row r="38" spans="1:27" ht="12.75" customHeight="1">
      <c r="A38" s="612"/>
      <c r="B38" s="614" t="s">
        <v>114</v>
      </c>
      <c r="C38" s="615"/>
      <c r="D38" s="616"/>
      <c r="E38" s="309">
        <v>380</v>
      </c>
      <c r="F38" s="106"/>
      <c r="G38" s="618" t="s">
        <v>126</v>
      </c>
      <c r="H38" s="619"/>
      <c r="I38" s="619"/>
      <c r="J38" s="619"/>
      <c r="K38" s="619"/>
      <c r="L38" s="619"/>
      <c r="M38" s="620"/>
      <c r="O38" s="169"/>
      <c r="S38" s="239"/>
      <c r="T38" s="240"/>
      <c r="U38" s="101"/>
      <c r="V38" s="101"/>
      <c r="W38" s="101"/>
      <c r="X38" s="101"/>
      <c r="Y38" s="101"/>
      <c r="Z38" s="101"/>
      <c r="AA38" s="101"/>
    </row>
    <row r="39" spans="1:27" ht="12.75" customHeight="1">
      <c r="A39" s="612"/>
      <c r="B39" s="614" t="s">
        <v>115</v>
      </c>
      <c r="C39" s="615"/>
      <c r="D39" s="616"/>
      <c r="E39" s="309">
        <v>450</v>
      </c>
      <c r="F39" s="92"/>
      <c r="G39" s="627" t="s">
        <v>127</v>
      </c>
      <c r="H39" s="628"/>
      <c r="I39" s="628"/>
      <c r="J39" s="628"/>
      <c r="K39" s="628"/>
      <c r="L39" s="628"/>
      <c r="M39" s="629"/>
      <c r="O39" s="169"/>
      <c r="S39" s="239"/>
      <c r="T39" s="240"/>
      <c r="U39" s="101"/>
      <c r="V39" s="101"/>
      <c r="W39" s="101"/>
      <c r="X39" s="101"/>
      <c r="Y39" s="101"/>
      <c r="Z39" s="101"/>
      <c r="AA39" s="101"/>
    </row>
    <row r="40" spans="1:27" ht="12.75" customHeight="1">
      <c r="A40" s="613"/>
      <c r="B40" s="617" t="s">
        <v>10</v>
      </c>
      <c r="C40" s="517"/>
      <c r="D40" s="518"/>
      <c r="E40" s="96">
        <f>SUM(E28:E39)</f>
        <v>6290</v>
      </c>
      <c r="F40" s="97">
        <f>SUM(F28:F39)</f>
        <v>0</v>
      </c>
      <c r="G40" s="624"/>
      <c r="H40" s="625"/>
      <c r="I40" s="625"/>
      <c r="J40" s="625"/>
      <c r="K40" s="625"/>
      <c r="L40" s="625"/>
      <c r="M40" s="626"/>
      <c r="O40" s="169"/>
      <c r="S40" s="239"/>
      <c r="T40" s="240"/>
      <c r="U40" s="101"/>
      <c r="V40" s="101"/>
      <c r="W40" s="101"/>
      <c r="X40" s="101"/>
      <c r="Y40" s="101"/>
      <c r="Z40" s="101"/>
      <c r="AA40" s="101"/>
    </row>
    <row r="41" spans="1:27" ht="12.75" customHeight="1">
      <c r="A41" s="611" t="s">
        <v>212</v>
      </c>
      <c r="B41" s="630" t="s">
        <v>128</v>
      </c>
      <c r="C41" s="631"/>
      <c r="D41" s="632"/>
      <c r="E41" s="308">
        <v>540</v>
      </c>
      <c r="F41" s="90"/>
      <c r="G41" s="621" t="s">
        <v>140</v>
      </c>
      <c r="H41" s="622"/>
      <c r="I41" s="622"/>
      <c r="J41" s="622"/>
      <c r="K41" s="622"/>
      <c r="L41" s="622"/>
      <c r="M41" s="623"/>
      <c r="O41" s="169"/>
      <c r="S41" s="239"/>
      <c r="T41" s="240"/>
      <c r="U41" s="101"/>
      <c r="V41" s="101"/>
      <c r="W41" s="101"/>
      <c r="X41" s="101"/>
      <c r="Y41" s="101"/>
      <c r="Z41" s="101"/>
      <c r="AA41" s="101"/>
    </row>
    <row r="42" spans="1:27" ht="12.75" customHeight="1">
      <c r="A42" s="612"/>
      <c r="B42" s="614" t="s">
        <v>129</v>
      </c>
      <c r="C42" s="615"/>
      <c r="D42" s="616"/>
      <c r="E42" s="309">
        <v>670</v>
      </c>
      <c r="F42" s="92"/>
      <c r="G42" s="618" t="s">
        <v>141</v>
      </c>
      <c r="H42" s="619"/>
      <c r="I42" s="619"/>
      <c r="J42" s="619"/>
      <c r="K42" s="619"/>
      <c r="L42" s="619"/>
      <c r="M42" s="620"/>
      <c r="O42" s="169"/>
      <c r="S42" s="241"/>
      <c r="T42" s="240"/>
      <c r="U42" s="101"/>
      <c r="V42" s="101"/>
      <c r="W42" s="101"/>
      <c r="X42" s="101"/>
      <c r="Y42" s="101"/>
      <c r="Z42" s="101"/>
      <c r="AA42" s="101"/>
    </row>
    <row r="43" spans="1:27" ht="12.75" customHeight="1">
      <c r="A43" s="612"/>
      <c r="B43" s="614" t="s">
        <v>130</v>
      </c>
      <c r="C43" s="615"/>
      <c r="D43" s="616"/>
      <c r="E43" s="309">
        <v>480</v>
      </c>
      <c r="F43" s="92"/>
      <c r="G43" s="618" t="s">
        <v>142</v>
      </c>
      <c r="H43" s="619"/>
      <c r="I43" s="619"/>
      <c r="J43" s="619"/>
      <c r="K43" s="619"/>
      <c r="L43" s="619"/>
      <c r="M43" s="620"/>
      <c r="O43" s="169"/>
      <c r="S43" s="241"/>
      <c r="T43" s="240"/>
      <c r="U43" s="101"/>
      <c r="V43" s="101"/>
      <c r="W43" s="101"/>
      <c r="X43" s="101"/>
      <c r="Y43" s="101"/>
      <c r="Z43" s="101"/>
      <c r="AA43" s="101"/>
    </row>
    <row r="44" spans="1:27" ht="12.75" customHeight="1">
      <c r="A44" s="612"/>
      <c r="B44" s="614" t="s">
        <v>131</v>
      </c>
      <c r="C44" s="615"/>
      <c r="D44" s="616"/>
      <c r="E44" s="309">
        <v>290</v>
      </c>
      <c r="F44" s="92"/>
      <c r="G44" s="618" t="s">
        <v>143</v>
      </c>
      <c r="H44" s="619"/>
      <c r="I44" s="619"/>
      <c r="J44" s="619"/>
      <c r="K44" s="619"/>
      <c r="L44" s="619"/>
      <c r="M44" s="620"/>
      <c r="O44" s="169"/>
      <c r="P44" s="242"/>
      <c r="Q44" s="242"/>
      <c r="R44" s="242"/>
      <c r="S44" s="166"/>
      <c r="T44" s="115"/>
      <c r="U44" s="101"/>
      <c r="V44" s="101"/>
      <c r="W44" s="101"/>
      <c r="X44" s="101"/>
      <c r="Y44" s="101"/>
      <c r="Z44" s="101"/>
      <c r="AA44" s="101"/>
    </row>
    <row r="45" spans="1:27" ht="12.75" customHeight="1">
      <c r="A45" s="612"/>
      <c r="B45" s="614" t="s">
        <v>132</v>
      </c>
      <c r="C45" s="615"/>
      <c r="D45" s="616"/>
      <c r="E45" s="309">
        <v>540</v>
      </c>
      <c r="F45" s="92"/>
      <c r="G45" s="618" t="s">
        <v>144</v>
      </c>
      <c r="H45" s="619"/>
      <c r="I45" s="619"/>
      <c r="J45" s="619"/>
      <c r="K45" s="619"/>
      <c r="L45" s="619"/>
      <c r="M45" s="620"/>
      <c r="N45" s="219"/>
      <c r="T45" s="101"/>
      <c r="U45" s="101"/>
      <c r="V45" s="101"/>
      <c r="W45" s="101"/>
      <c r="X45" s="101"/>
      <c r="Y45" s="101"/>
      <c r="Z45" s="101"/>
      <c r="AA45" s="101"/>
    </row>
    <row r="46" spans="1:27" ht="12.75" customHeight="1">
      <c r="A46" s="612"/>
      <c r="B46" s="614" t="s">
        <v>133</v>
      </c>
      <c r="C46" s="615"/>
      <c r="D46" s="616"/>
      <c r="E46" s="309">
        <v>480</v>
      </c>
      <c r="F46" s="92"/>
      <c r="G46" s="618" t="s">
        <v>145</v>
      </c>
      <c r="H46" s="619"/>
      <c r="I46" s="619"/>
      <c r="J46" s="619"/>
      <c r="K46" s="619"/>
      <c r="L46" s="619"/>
      <c r="M46" s="620"/>
      <c r="S46" s="166"/>
      <c r="T46" s="115"/>
      <c r="U46" s="101"/>
      <c r="V46" s="101"/>
      <c r="W46" s="101"/>
      <c r="X46" s="101"/>
      <c r="Y46" s="101"/>
      <c r="Z46" s="101"/>
      <c r="AA46" s="101"/>
    </row>
    <row r="47" spans="1:27" ht="12.75" customHeight="1">
      <c r="A47" s="612"/>
      <c r="B47" s="614" t="s">
        <v>134</v>
      </c>
      <c r="C47" s="615"/>
      <c r="D47" s="616"/>
      <c r="E47" s="309">
        <v>370</v>
      </c>
      <c r="F47" s="92"/>
      <c r="G47" s="618" t="s">
        <v>146</v>
      </c>
      <c r="H47" s="619"/>
      <c r="I47" s="619"/>
      <c r="J47" s="619"/>
      <c r="K47" s="619"/>
      <c r="L47" s="619"/>
      <c r="M47" s="620"/>
    </row>
    <row r="48" spans="1:27" ht="12.75" customHeight="1">
      <c r="A48" s="612"/>
      <c r="B48" s="614" t="s">
        <v>135</v>
      </c>
      <c r="C48" s="615"/>
      <c r="D48" s="616"/>
      <c r="E48" s="309">
        <v>350</v>
      </c>
      <c r="F48" s="92"/>
      <c r="G48" s="618" t="s">
        <v>147</v>
      </c>
      <c r="H48" s="619"/>
      <c r="I48" s="619"/>
      <c r="J48" s="619"/>
      <c r="K48" s="619"/>
      <c r="L48" s="619"/>
      <c r="M48" s="620"/>
      <c r="T48" s="108"/>
      <c r="U48" s="109"/>
    </row>
    <row r="49" spans="1:27" ht="12.75" customHeight="1">
      <c r="A49" s="612"/>
      <c r="B49" s="614" t="s">
        <v>136</v>
      </c>
      <c r="C49" s="615"/>
      <c r="D49" s="616"/>
      <c r="E49" s="309">
        <v>360</v>
      </c>
      <c r="F49" s="92"/>
      <c r="G49" s="618" t="s">
        <v>148</v>
      </c>
      <c r="H49" s="619"/>
      <c r="I49" s="619"/>
      <c r="J49" s="619"/>
      <c r="K49" s="619"/>
      <c r="L49" s="619"/>
      <c r="M49" s="620"/>
      <c r="T49" s="108"/>
      <c r="U49" s="109"/>
    </row>
    <row r="50" spans="1:27" ht="12.75" customHeight="1">
      <c r="A50" s="612"/>
      <c r="B50" s="614" t="s">
        <v>137</v>
      </c>
      <c r="C50" s="615"/>
      <c r="D50" s="616"/>
      <c r="E50" s="309">
        <v>530</v>
      </c>
      <c r="F50" s="92"/>
      <c r="G50" s="618" t="s">
        <v>149</v>
      </c>
      <c r="H50" s="619"/>
      <c r="I50" s="619"/>
      <c r="J50" s="619"/>
      <c r="K50" s="619"/>
      <c r="L50" s="619"/>
      <c r="M50" s="620"/>
      <c r="T50" s="108"/>
      <c r="U50" s="109"/>
    </row>
    <row r="51" spans="1:27" ht="12.75" customHeight="1">
      <c r="A51" s="612"/>
      <c r="B51" s="614" t="s">
        <v>138</v>
      </c>
      <c r="C51" s="615"/>
      <c r="D51" s="616"/>
      <c r="E51" s="309">
        <v>400</v>
      </c>
      <c r="F51" s="92"/>
      <c r="G51" s="618" t="s">
        <v>150</v>
      </c>
      <c r="H51" s="619"/>
      <c r="I51" s="619"/>
      <c r="J51" s="619"/>
      <c r="K51" s="619"/>
      <c r="L51" s="619"/>
      <c r="M51" s="620"/>
      <c r="T51" s="108"/>
      <c r="U51" s="109"/>
    </row>
    <row r="52" spans="1:27" ht="12.75" customHeight="1">
      <c r="A52" s="612"/>
      <c r="B52" s="614" t="s">
        <v>139</v>
      </c>
      <c r="C52" s="615"/>
      <c r="D52" s="616"/>
      <c r="E52" s="309">
        <v>370</v>
      </c>
      <c r="F52" s="92"/>
      <c r="G52" s="618" t="s">
        <v>151</v>
      </c>
      <c r="H52" s="619"/>
      <c r="I52" s="619"/>
      <c r="J52" s="619"/>
      <c r="K52" s="619"/>
      <c r="L52" s="619"/>
      <c r="M52" s="620"/>
      <c r="T52" s="108"/>
      <c r="U52" s="109"/>
    </row>
    <row r="53" spans="1:27" ht="12.75" customHeight="1">
      <c r="A53" s="613"/>
      <c r="B53" s="617" t="s">
        <v>10</v>
      </c>
      <c r="C53" s="517"/>
      <c r="D53" s="518"/>
      <c r="E53" s="96">
        <f>SUM(E41:E52)</f>
        <v>5380</v>
      </c>
      <c r="F53" s="97">
        <f>SUM(F41:F52)</f>
        <v>0</v>
      </c>
      <c r="G53" s="624"/>
      <c r="H53" s="625"/>
      <c r="I53" s="625"/>
      <c r="J53" s="625"/>
      <c r="K53" s="625"/>
      <c r="L53" s="625"/>
      <c r="M53" s="626"/>
      <c r="T53" s="108"/>
      <c r="U53" s="109"/>
    </row>
    <row r="54" spans="1:27" ht="12.75" customHeight="1">
      <c r="A54" s="611" t="s">
        <v>216</v>
      </c>
      <c r="B54" s="630" t="s">
        <v>152</v>
      </c>
      <c r="C54" s="631"/>
      <c r="D54" s="632"/>
      <c r="E54" s="308">
        <v>480</v>
      </c>
      <c r="F54" s="90"/>
      <c r="G54" s="621" t="s">
        <v>162</v>
      </c>
      <c r="H54" s="622"/>
      <c r="I54" s="622"/>
      <c r="J54" s="622"/>
      <c r="K54" s="622"/>
      <c r="L54" s="622"/>
      <c r="M54" s="623"/>
      <c r="T54" s="108"/>
      <c r="U54" s="109"/>
    </row>
    <row r="55" spans="1:27" ht="12.75" customHeight="1">
      <c r="A55" s="612"/>
      <c r="B55" s="614" t="s">
        <v>153</v>
      </c>
      <c r="C55" s="615"/>
      <c r="D55" s="616"/>
      <c r="E55" s="309">
        <v>540</v>
      </c>
      <c r="F55" s="92"/>
      <c r="G55" s="618" t="s">
        <v>163</v>
      </c>
      <c r="H55" s="619"/>
      <c r="I55" s="619"/>
      <c r="J55" s="619"/>
      <c r="K55" s="619"/>
      <c r="L55" s="619"/>
      <c r="M55" s="620"/>
      <c r="T55" s="108"/>
      <c r="U55" s="109"/>
    </row>
    <row r="56" spans="1:27" ht="12.75" customHeight="1">
      <c r="A56" s="612"/>
      <c r="B56" s="614" t="s">
        <v>154</v>
      </c>
      <c r="C56" s="615"/>
      <c r="D56" s="616"/>
      <c r="E56" s="309">
        <v>580</v>
      </c>
      <c r="F56" s="92"/>
      <c r="G56" s="618" t="s">
        <v>164</v>
      </c>
      <c r="H56" s="619"/>
      <c r="I56" s="619"/>
      <c r="J56" s="619"/>
      <c r="K56" s="619"/>
      <c r="L56" s="619"/>
      <c r="M56" s="620"/>
      <c r="T56" s="108"/>
      <c r="U56" s="109"/>
    </row>
    <row r="57" spans="1:27" ht="12.75" customHeight="1">
      <c r="A57" s="612"/>
      <c r="B57" s="614" t="s">
        <v>155</v>
      </c>
      <c r="C57" s="615"/>
      <c r="D57" s="616"/>
      <c r="E57" s="309">
        <v>550</v>
      </c>
      <c r="F57" s="92"/>
      <c r="G57" s="618" t="s">
        <v>165</v>
      </c>
      <c r="H57" s="619"/>
      <c r="I57" s="619"/>
      <c r="J57" s="619"/>
      <c r="K57" s="619"/>
      <c r="L57" s="619"/>
      <c r="M57" s="620"/>
      <c r="T57" s="108"/>
      <c r="U57" s="109"/>
    </row>
    <row r="58" spans="1:27" ht="12.75" customHeight="1">
      <c r="A58" s="612"/>
      <c r="B58" s="614" t="s">
        <v>156</v>
      </c>
      <c r="C58" s="615"/>
      <c r="D58" s="616"/>
      <c r="E58" s="309">
        <v>430</v>
      </c>
      <c r="F58" s="92"/>
      <c r="G58" s="618" t="s">
        <v>166</v>
      </c>
      <c r="H58" s="619"/>
      <c r="I58" s="619"/>
      <c r="J58" s="619"/>
      <c r="K58" s="619"/>
      <c r="L58" s="619"/>
      <c r="M58" s="620"/>
      <c r="T58" s="108"/>
      <c r="U58" s="109"/>
    </row>
    <row r="59" spans="1:27" ht="12.75" customHeight="1">
      <c r="A59" s="612"/>
      <c r="B59" s="614" t="s">
        <v>157</v>
      </c>
      <c r="C59" s="615"/>
      <c r="D59" s="616"/>
      <c r="E59" s="309">
        <v>410</v>
      </c>
      <c r="F59" s="92"/>
      <c r="G59" s="618" t="s">
        <v>167</v>
      </c>
      <c r="H59" s="619"/>
      <c r="I59" s="619"/>
      <c r="J59" s="619"/>
      <c r="K59" s="619"/>
      <c r="L59" s="619"/>
      <c r="M59" s="620"/>
      <c r="T59" s="108"/>
      <c r="U59" s="109"/>
    </row>
    <row r="60" spans="1:27" ht="12.75" customHeight="1">
      <c r="A60" s="612"/>
      <c r="B60" s="614" t="s">
        <v>158</v>
      </c>
      <c r="C60" s="615"/>
      <c r="D60" s="616"/>
      <c r="E60" s="309">
        <v>480</v>
      </c>
      <c r="F60" s="92"/>
      <c r="G60" s="618" t="s">
        <v>168</v>
      </c>
      <c r="H60" s="619"/>
      <c r="I60" s="619"/>
      <c r="J60" s="619"/>
      <c r="K60" s="619"/>
      <c r="L60" s="619"/>
      <c r="M60" s="620"/>
      <c r="T60" s="108"/>
      <c r="U60" s="109"/>
    </row>
    <row r="61" spans="1:27" ht="12.75" customHeight="1">
      <c r="A61" s="612"/>
      <c r="B61" s="614" t="s">
        <v>159</v>
      </c>
      <c r="C61" s="615"/>
      <c r="D61" s="616"/>
      <c r="E61" s="309">
        <v>650</v>
      </c>
      <c r="F61" s="92"/>
      <c r="G61" s="618" t="s">
        <v>169</v>
      </c>
      <c r="H61" s="619"/>
      <c r="I61" s="619"/>
      <c r="J61" s="619"/>
      <c r="K61" s="619"/>
      <c r="L61" s="619"/>
      <c r="M61" s="620"/>
      <c r="T61" s="108"/>
      <c r="U61" s="109"/>
    </row>
    <row r="62" spans="1:27" ht="12.75" customHeight="1">
      <c r="A62" s="612"/>
      <c r="B62" s="614" t="s">
        <v>160</v>
      </c>
      <c r="C62" s="615"/>
      <c r="D62" s="616"/>
      <c r="E62" s="309">
        <v>830</v>
      </c>
      <c r="F62" s="92"/>
      <c r="G62" s="618" t="s">
        <v>170</v>
      </c>
      <c r="H62" s="619"/>
      <c r="I62" s="619"/>
      <c r="J62" s="619"/>
      <c r="K62" s="619"/>
      <c r="L62" s="619"/>
      <c r="M62" s="620"/>
      <c r="T62" s="108"/>
      <c r="U62" s="109"/>
    </row>
    <row r="63" spans="1:27" ht="12.75" customHeight="1">
      <c r="A63" s="612"/>
      <c r="B63" s="614" t="s">
        <v>161</v>
      </c>
      <c r="C63" s="615"/>
      <c r="D63" s="616"/>
      <c r="E63" s="309">
        <v>270</v>
      </c>
      <c r="F63" s="92"/>
      <c r="G63" s="618" t="s">
        <v>171</v>
      </c>
      <c r="H63" s="619"/>
      <c r="I63" s="619"/>
      <c r="J63" s="619"/>
      <c r="K63" s="619"/>
      <c r="L63" s="619"/>
      <c r="M63" s="620"/>
    </row>
    <row r="64" spans="1:27" s="111" customFormat="1" ht="12.75" customHeight="1">
      <c r="A64" s="613"/>
      <c r="B64" s="617" t="s">
        <v>10</v>
      </c>
      <c r="C64" s="517"/>
      <c r="D64" s="518"/>
      <c r="E64" s="96">
        <f>SUM(E54:E63)</f>
        <v>5220</v>
      </c>
      <c r="F64" s="110">
        <f>SUM(F54:F63)</f>
        <v>0</v>
      </c>
      <c r="G64" s="633"/>
      <c r="H64" s="634"/>
      <c r="I64" s="634"/>
      <c r="J64" s="634"/>
      <c r="K64" s="634"/>
      <c r="L64" s="634"/>
      <c r="M64" s="635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</row>
    <row r="65" spans="1:27" ht="12.75" customHeight="1">
      <c r="A65" s="112"/>
      <c r="B65" s="113"/>
      <c r="C65" s="113"/>
      <c r="D65" s="114"/>
      <c r="E65" s="115"/>
      <c r="F65" s="116"/>
      <c r="G65" s="116"/>
      <c r="H65" s="116"/>
      <c r="I65" s="116"/>
      <c r="J65" s="116"/>
      <c r="K65" s="116"/>
      <c r="L65" s="116"/>
      <c r="M65" s="116"/>
    </row>
    <row r="66" spans="1:27" ht="12.75" customHeight="1">
      <c r="A66" s="658" t="s">
        <v>28</v>
      </c>
      <c r="B66" s="658"/>
      <c r="C66" s="658"/>
      <c r="D66" s="658"/>
      <c r="E66" s="658"/>
      <c r="F66" s="658"/>
      <c r="G66" s="658"/>
      <c r="H66" s="658"/>
      <c r="I66" s="658"/>
      <c r="J66" s="658"/>
      <c r="K66" s="658"/>
      <c r="L66" s="658"/>
      <c r="M66" s="658"/>
      <c r="N66" s="658"/>
      <c r="O66" s="658"/>
      <c r="P66" s="658"/>
      <c r="Q66" s="658"/>
      <c r="R66" s="658"/>
      <c r="S66" s="658"/>
      <c r="T66" s="658"/>
      <c r="U66" s="658"/>
      <c r="V66" s="658"/>
      <c r="W66" s="658"/>
      <c r="X66" s="658"/>
      <c r="Y66" s="658"/>
      <c r="Z66" s="658"/>
      <c r="AA66" s="658"/>
    </row>
    <row r="67" spans="1:27" ht="12.75" customHeight="1">
      <c r="A67" s="101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67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ht="12.75" customHeight="1"/>
    <row r="69" spans="1:27" ht="12.75" customHeight="1"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</row>
    <row r="70" spans="1:27" ht="12.75" customHeight="1"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</row>
    <row r="71" spans="1:27" ht="12.75" customHeight="1"/>
  </sheetData>
  <mergeCells count="180">
    <mergeCell ref="A66:AA66"/>
    <mergeCell ref="U14:AA14"/>
    <mergeCell ref="G8:M8"/>
    <mergeCell ref="U8:AA8"/>
    <mergeCell ref="U10:AA10"/>
    <mergeCell ref="B9:D9"/>
    <mergeCell ref="U12:AA12"/>
    <mergeCell ref="U13:AA13"/>
    <mergeCell ref="P13:R13"/>
    <mergeCell ref="P12:R12"/>
    <mergeCell ref="G12:M12"/>
    <mergeCell ref="G11:M11"/>
    <mergeCell ref="G13:M13"/>
    <mergeCell ref="U9:AA9"/>
    <mergeCell ref="P14:R14"/>
    <mergeCell ref="P17:R17"/>
    <mergeCell ref="G22:M22"/>
    <mergeCell ref="G19:M19"/>
    <mergeCell ref="P19:R19"/>
    <mergeCell ref="P20:R20"/>
    <mergeCell ref="G20:M20"/>
    <mergeCell ref="U21:AA21"/>
    <mergeCell ref="U19:AA19"/>
    <mergeCell ref="U16:AA16"/>
    <mergeCell ref="X1:AA1"/>
    <mergeCell ref="U7:AA7"/>
    <mergeCell ref="G10:M10"/>
    <mergeCell ref="B12:D12"/>
    <mergeCell ref="B13:D13"/>
    <mergeCell ref="B11:D11"/>
    <mergeCell ref="G7:M7"/>
    <mergeCell ref="U11:AA11"/>
    <mergeCell ref="P11:R11"/>
    <mergeCell ref="G9:M9"/>
    <mergeCell ref="B10:D10"/>
    <mergeCell ref="P7:R7"/>
    <mergeCell ref="P8:R8"/>
    <mergeCell ref="P9:R9"/>
    <mergeCell ref="P10:R10"/>
    <mergeCell ref="B5:D5"/>
    <mergeCell ref="A1:C1"/>
    <mergeCell ref="A2:C2"/>
    <mergeCell ref="B6:D6"/>
    <mergeCell ref="A3:C3"/>
    <mergeCell ref="D3:S3"/>
    <mergeCell ref="D2:E2"/>
    <mergeCell ref="P2:Q2"/>
    <mergeCell ref="D1:W1"/>
    <mergeCell ref="G5:M5"/>
    <mergeCell ref="P5:R5"/>
    <mergeCell ref="U5:AA5"/>
    <mergeCell ref="U2:AA2"/>
    <mergeCell ref="U3:Z3"/>
    <mergeCell ref="X4:Z4"/>
    <mergeCell ref="U6:AA6"/>
    <mergeCell ref="G6:M6"/>
    <mergeCell ref="F2:G2"/>
    <mergeCell ref="J2:M2"/>
    <mergeCell ref="P6:R6"/>
    <mergeCell ref="T4:V4"/>
    <mergeCell ref="U17:AA17"/>
    <mergeCell ref="U20:AA20"/>
    <mergeCell ref="U18:AA18"/>
    <mergeCell ref="P21:R21"/>
    <mergeCell ref="P18:R18"/>
    <mergeCell ref="G17:M17"/>
    <mergeCell ref="U15:AA15"/>
    <mergeCell ref="G16:M16"/>
    <mergeCell ref="U22:AA22"/>
    <mergeCell ref="G30:M30"/>
    <mergeCell ref="G29:M29"/>
    <mergeCell ref="G23:M23"/>
    <mergeCell ref="P22:R22"/>
    <mergeCell ref="G27:M27"/>
    <mergeCell ref="G28:M28"/>
    <mergeCell ref="G31:M31"/>
    <mergeCell ref="G33:M33"/>
    <mergeCell ref="O24:R24"/>
    <mergeCell ref="G24:M24"/>
    <mergeCell ref="G32:M32"/>
    <mergeCell ref="G62:M62"/>
    <mergeCell ref="G58:M58"/>
    <mergeCell ref="B57:D57"/>
    <mergeCell ref="B54:D54"/>
    <mergeCell ref="B49:D49"/>
    <mergeCell ref="B56:D56"/>
    <mergeCell ref="B53:D53"/>
    <mergeCell ref="B55:D55"/>
    <mergeCell ref="G38:M38"/>
    <mergeCell ref="B43:D43"/>
    <mergeCell ref="G42:M42"/>
    <mergeCell ref="G40:M40"/>
    <mergeCell ref="G44:M44"/>
    <mergeCell ref="G43:M43"/>
    <mergeCell ref="B44:D44"/>
    <mergeCell ref="G41:M41"/>
    <mergeCell ref="B48:D48"/>
    <mergeCell ref="G55:M55"/>
    <mergeCell ref="G57:M57"/>
    <mergeCell ref="G45:M45"/>
    <mergeCell ref="B45:D45"/>
    <mergeCell ref="B47:D47"/>
    <mergeCell ref="B51:D51"/>
    <mergeCell ref="B50:D50"/>
    <mergeCell ref="A41:A53"/>
    <mergeCell ref="A54:A64"/>
    <mergeCell ref="O6:O14"/>
    <mergeCell ref="O15:O22"/>
    <mergeCell ref="G46:M46"/>
    <mergeCell ref="G48:M48"/>
    <mergeCell ref="G51:M51"/>
    <mergeCell ref="G49:M49"/>
    <mergeCell ref="A28:A40"/>
    <mergeCell ref="B24:D24"/>
    <mergeCell ref="A11:A20"/>
    <mergeCell ref="A6:A10"/>
    <mergeCell ref="B59:D59"/>
    <mergeCell ref="B61:D61"/>
    <mergeCell ref="B60:D60"/>
    <mergeCell ref="B58:D58"/>
    <mergeCell ref="G61:M61"/>
    <mergeCell ref="B64:D64"/>
    <mergeCell ref="B63:D63"/>
    <mergeCell ref="B62:D62"/>
    <mergeCell ref="G64:M64"/>
    <mergeCell ref="G60:M60"/>
    <mergeCell ref="G59:M59"/>
    <mergeCell ref="G63:M63"/>
    <mergeCell ref="G47:M47"/>
    <mergeCell ref="B46:D46"/>
    <mergeCell ref="G36:M36"/>
    <mergeCell ref="B41:D41"/>
    <mergeCell ref="B40:D40"/>
    <mergeCell ref="B39:D39"/>
    <mergeCell ref="B36:D36"/>
    <mergeCell ref="B33:D33"/>
    <mergeCell ref="B34:D34"/>
    <mergeCell ref="B38:D38"/>
    <mergeCell ref="B35:D35"/>
    <mergeCell ref="G35:M35"/>
    <mergeCell ref="B26:D26"/>
    <mergeCell ref="B22:D22"/>
    <mergeCell ref="P15:R15"/>
    <mergeCell ref="P16:R16"/>
    <mergeCell ref="B16:D16"/>
    <mergeCell ref="B7:D7"/>
    <mergeCell ref="B8:D8"/>
    <mergeCell ref="B20:D20"/>
    <mergeCell ref="G14:M14"/>
    <mergeCell ref="G18:M18"/>
    <mergeCell ref="G21:M21"/>
    <mergeCell ref="B17:D17"/>
    <mergeCell ref="B14:D14"/>
    <mergeCell ref="G15:M15"/>
    <mergeCell ref="G26:M26"/>
    <mergeCell ref="G25:M25"/>
    <mergeCell ref="A21:A27"/>
    <mergeCell ref="B15:D15"/>
    <mergeCell ref="B27:D27"/>
    <mergeCell ref="B23:D23"/>
    <mergeCell ref="G56:M56"/>
    <mergeCell ref="G50:M50"/>
    <mergeCell ref="G52:M52"/>
    <mergeCell ref="G54:M54"/>
    <mergeCell ref="B32:D32"/>
    <mergeCell ref="B52:D52"/>
    <mergeCell ref="G53:M53"/>
    <mergeCell ref="G39:M39"/>
    <mergeCell ref="G34:M34"/>
    <mergeCell ref="G37:M37"/>
    <mergeCell ref="B21:D21"/>
    <mergeCell ref="B18:D18"/>
    <mergeCell ref="B19:D19"/>
    <mergeCell ref="B28:D28"/>
    <mergeCell ref="B25:D25"/>
    <mergeCell ref="B37:D37"/>
    <mergeCell ref="B42:D42"/>
    <mergeCell ref="B29:D29"/>
    <mergeCell ref="B30:D30"/>
    <mergeCell ref="B31:D31"/>
  </mergeCells>
  <phoneticPr fontId="20"/>
  <conditionalFormatting sqref="E6:E9">
    <cfRule type="expression" dxfId="19" priority="10">
      <formula>IF(ISNUMBER($D6), VALUE($D6)&lt;VALUE($E6),FALSE)</formula>
    </cfRule>
  </conditionalFormatting>
  <conditionalFormatting sqref="E11:E19">
    <cfRule type="expression" dxfId="18" priority="9">
      <formula>IF(ISNUMBER($D11), VALUE($D11)&lt;VALUE($E11),FALSE)</formula>
    </cfRule>
  </conditionalFormatting>
  <conditionalFormatting sqref="E28:E39">
    <cfRule type="expression" dxfId="17" priority="7">
      <formula>IF(ISNUMBER($D28), VALUE($D28)&lt;VALUE($E28),FALSE)</formula>
    </cfRule>
  </conditionalFormatting>
  <conditionalFormatting sqref="E41:E52">
    <cfRule type="expression" dxfId="16" priority="6">
      <formula>IF(ISNUMBER($D41), VALUE($D41)&lt;VALUE($E41),FALSE)</formula>
    </cfRule>
  </conditionalFormatting>
  <conditionalFormatting sqref="E54:E63">
    <cfRule type="expression" dxfId="15" priority="5">
      <formula>IF(ISNUMBER($D54), VALUE($D54)&lt;VALUE($E54),FALSE)</formula>
    </cfRule>
  </conditionalFormatting>
  <conditionalFormatting sqref="E21:F26">
    <cfRule type="expression" dxfId="14" priority="2">
      <formula>IF(ISNUMBER($D21), VALUE($D21)&lt;VALUE($E21),FALSE)</formula>
    </cfRule>
  </conditionalFormatting>
  <conditionalFormatting sqref="S15:S21">
    <cfRule type="expression" dxfId="13" priority="3">
      <formula>IF(ISNUMBER($D15), VALUE($D15)&lt;VALUE($E15),FALSE)</formula>
    </cfRule>
  </conditionalFormatting>
  <conditionalFormatting sqref="S6:T13">
    <cfRule type="expression" dxfId="12" priority="1">
      <formula>IF(ISNUMBER($D6), VALUE($D6)&lt;VALUE($E6),FALSE)</formula>
    </cfRule>
  </conditionalFormatting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0000"/>
    <pageSetUpPr fitToPage="1"/>
  </sheetPr>
  <dimension ref="A1:AA101"/>
  <sheetViews>
    <sheetView showZeros="0" topLeftCell="A23" zoomScale="115" zoomScaleNormal="115" zoomScaleSheetLayoutView="65" workbookViewId="0">
      <selection activeCell="AL42" sqref="AL42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705" t="s">
        <v>344</v>
      </c>
      <c r="B1" s="577"/>
      <c r="C1" s="706"/>
      <c r="D1" s="707" t="s">
        <v>334</v>
      </c>
      <c r="E1" s="706"/>
      <c r="F1" s="707" t="s">
        <v>335</v>
      </c>
      <c r="G1" s="706"/>
      <c r="H1" s="698" t="s">
        <v>11</v>
      </c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6" t="str">
        <f>集計表!AB1</f>
        <v>2025/12</v>
      </c>
      <c r="Y1" s="566"/>
      <c r="Z1" s="566"/>
      <c r="AA1" s="567"/>
    </row>
    <row r="2" spans="1:27" ht="18.75" customHeight="1">
      <c r="A2" s="560" t="s">
        <v>48</v>
      </c>
      <c r="B2" s="578"/>
      <c r="C2" s="561"/>
      <c r="D2" s="585">
        <f>SUM(宗像市!D2)</f>
        <v>2025</v>
      </c>
      <c r="E2" s="585"/>
      <c r="F2" s="648">
        <f>集計表!F2</f>
        <v>45994</v>
      </c>
      <c r="G2" s="648"/>
      <c r="H2" s="42" t="s">
        <v>1097</v>
      </c>
      <c r="I2" s="42" t="s">
        <v>29</v>
      </c>
      <c r="J2" s="649">
        <f>集計表!L2</f>
        <v>45996</v>
      </c>
      <c r="K2" s="677"/>
      <c r="L2" s="677"/>
      <c r="M2" s="677"/>
      <c r="N2" s="43" t="s">
        <v>49</v>
      </c>
      <c r="O2" s="44" t="s">
        <v>30</v>
      </c>
      <c r="P2" s="657">
        <f>集計表!R2</f>
        <v>45997</v>
      </c>
      <c r="Q2" s="657"/>
      <c r="R2" s="45" t="s">
        <v>31</v>
      </c>
      <c r="S2" s="118" t="s">
        <v>32</v>
      </c>
      <c r="T2" s="84" t="s">
        <v>20</v>
      </c>
      <c r="U2" s="558">
        <f>申込書!C9</f>
        <v>0</v>
      </c>
      <c r="V2" s="558"/>
      <c r="W2" s="558"/>
      <c r="X2" s="558"/>
      <c r="Y2" s="558"/>
      <c r="Z2" s="558"/>
      <c r="AA2" s="559"/>
    </row>
    <row r="3" spans="1:27" ht="18.75" customHeight="1">
      <c r="A3" s="579" t="s">
        <v>46</v>
      </c>
      <c r="B3" s="580"/>
      <c r="C3" s="581"/>
      <c r="D3" s="653">
        <f>集計表!D3</f>
        <v>0</v>
      </c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654"/>
      <c r="Q3" s="654"/>
      <c r="R3" s="654"/>
      <c r="S3" s="655"/>
      <c r="T3" s="84" t="s">
        <v>51</v>
      </c>
      <c r="U3" s="646">
        <f>集計表!N33</f>
        <v>0</v>
      </c>
      <c r="V3" s="646"/>
      <c r="W3" s="646"/>
      <c r="X3" s="646"/>
      <c r="Y3" s="646"/>
      <c r="Z3" s="646"/>
      <c r="AA3" s="48" t="s">
        <v>52</v>
      </c>
    </row>
    <row r="4" spans="1:27" ht="15" customHeight="1">
      <c r="A4" s="47" t="s">
        <v>1322</v>
      </c>
      <c r="T4" s="568" t="s">
        <v>6</v>
      </c>
      <c r="U4" s="568"/>
      <c r="V4" s="568"/>
      <c r="W4" s="85" t="s">
        <v>34</v>
      </c>
      <c r="X4" s="684">
        <f>F60+T51+T73</f>
        <v>0</v>
      </c>
      <c r="Y4" s="451"/>
      <c r="Z4" s="451"/>
      <c r="AA4" s="47" t="s">
        <v>35</v>
      </c>
    </row>
    <row r="5" spans="1:27" ht="12.75" customHeight="1">
      <c r="A5" s="86"/>
      <c r="B5" s="644" t="s">
        <v>36</v>
      </c>
      <c r="C5" s="642"/>
      <c r="D5" s="642"/>
      <c r="E5" s="119" t="s">
        <v>7</v>
      </c>
      <c r="F5" s="88" t="s">
        <v>8</v>
      </c>
      <c r="G5" s="642" t="s">
        <v>24</v>
      </c>
      <c r="H5" s="642"/>
      <c r="I5" s="642"/>
      <c r="J5" s="642"/>
      <c r="K5" s="642"/>
      <c r="L5" s="642"/>
      <c r="M5" s="643"/>
      <c r="O5" s="89"/>
      <c r="P5" s="644" t="s">
        <v>25</v>
      </c>
      <c r="Q5" s="642"/>
      <c r="R5" s="642"/>
      <c r="S5" s="119" t="s">
        <v>7</v>
      </c>
      <c r="T5" s="88" t="s">
        <v>8</v>
      </c>
      <c r="U5" s="642" t="s">
        <v>24</v>
      </c>
      <c r="V5" s="642"/>
      <c r="W5" s="642"/>
      <c r="X5" s="642"/>
      <c r="Y5" s="642"/>
      <c r="Z5" s="642"/>
      <c r="AA5" s="643"/>
    </row>
    <row r="6" spans="1:27" ht="12.75" customHeight="1">
      <c r="A6" s="611" t="s">
        <v>59</v>
      </c>
      <c r="B6" s="699" t="s">
        <v>1642</v>
      </c>
      <c r="C6" s="700"/>
      <c r="D6" s="701"/>
      <c r="E6" s="308">
        <v>470</v>
      </c>
      <c r="F6" s="308"/>
      <c r="G6" s="717" t="s">
        <v>217</v>
      </c>
      <c r="H6" s="718"/>
      <c r="I6" s="718"/>
      <c r="J6" s="718"/>
      <c r="K6" s="718"/>
      <c r="L6" s="718"/>
      <c r="M6" s="719"/>
      <c r="O6" s="611" t="s">
        <v>291</v>
      </c>
      <c r="P6" s="630" t="s">
        <v>1674</v>
      </c>
      <c r="Q6" s="631"/>
      <c r="R6" s="632"/>
      <c r="S6" s="308">
        <v>200</v>
      </c>
      <c r="T6" s="105"/>
      <c r="U6" s="621" t="s">
        <v>1598</v>
      </c>
      <c r="V6" s="622"/>
      <c r="W6" s="622"/>
      <c r="X6" s="622"/>
      <c r="Y6" s="622"/>
      <c r="Z6" s="622"/>
      <c r="AA6" s="623"/>
    </row>
    <row r="7" spans="1:27" ht="12.75" customHeight="1">
      <c r="A7" s="612"/>
      <c r="B7" s="681" t="s">
        <v>1643</v>
      </c>
      <c r="C7" s="682"/>
      <c r="D7" s="683"/>
      <c r="E7" s="309">
        <v>640</v>
      </c>
      <c r="F7" s="309"/>
      <c r="G7" s="678" t="s">
        <v>1538</v>
      </c>
      <c r="H7" s="679"/>
      <c r="I7" s="679"/>
      <c r="J7" s="679"/>
      <c r="K7" s="679"/>
      <c r="L7" s="679"/>
      <c r="M7" s="680"/>
      <c r="O7" s="612"/>
      <c r="P7" s="662" t="s">
        <v>1675</v>
      </c>
      <c r="Q7" s="663"/>
      <c r="R7" s="664"/>
      <c r="S7" s="314">
        <v>310</v>
      </c>
      <c r="T7" s="121"/>
      <c r="U7" s="665" t="s">
        <v>1599</v>
      </c>
      <c r="V7" s="666"/>
      <c r="W7" s="666"/>
      <c r="X7" s="666"/>
      <c r="Y7" s="666"/>
      <c r="Z7" s="666"/>
      <c r="AA7" s="667"/>
    </row>
    <row r="8" spans="1:27" ht="12.75" customHeight="1">
      <c r="A8" s="612"/>
      <c r="B8" s="681" t="s">
        <v>1644</v>
      </c>
      <c r="C8" s="682"/>
      <c r="D8" s="683"/>
      <c r="E8" s="309">
        <v>500</v>
      </c>
      <c r="F8" s="309"/>
      <c r="G8" s="678" t="s">
        <v>1539</v>
      </c>
      <c r="H8" s="679"/>
      <c r="I8" s="679"/>
      <c r="J8" s="679"/>
      <c r="K8" s="679"/>
      <c r="L8" s="679"/>
      <c r="M8" s="680"/>
      <c r="O8" s="612"/>
      <c r="P8" s="681" t="s">
        <v>1676</v>
      </c>
      <c r="Q8" s="682"/>
      <c r="R8" s="683"/>
      <c r="S8" s="309">
        <v>530</v>
      </c>
      <c r="T8" s="106"/>
      <c r="U8" s="618" t="s">
        <v>286</v>
      </c>
      <c r="V8" s="619"/>
      <c r="W8" s="619"/>
      <c r="X8" s="619"/>
      <c r="Y8" s="619"/>
      <c r="Z8" s="619"/>
      <c r="AA8" s="620"/>
    </row>
    <row r="9" spans="1:27" ht="12.75" customHeight="1">
      <c r="A9" s="612"/>
      <c r="B9" s="681" t="s">
        <v>1645</v>
      </c>
      <c r="C9" s="682"/>
      <c r="D9" s="683"/>
      <c r="E9" s="309">
        <v>390</v>
      </c>
      <c r="F9" s="309"/>
      <c r="G9" s="678" t="s">
        <v>218</v>
      </c>
      <c r="H9" s="679"/>
      <c r="I9" s="679"/>
      <c r="J9" s="679"/>
      <c r="K9" s="679"/>
      <c r="L9" s="679"/>
      <c r="M9" s="680"/>
      <c r="O9" s="612"/>
      <c r="P9" s="702" t="s">
        <v>1677</v>
      </c>
      <c r="Q9" s="703"/>
      <c r="R9" s="704"/>
      <c r="S9" s="309">
        <v>300</v>
      </c>
      <c r="T9" s="92"/>
      <c r="U9" s="618" t="s">
        <v>1543</v>
      </c>
      <c r="V9" s="619"/>
      <c r="W9" s="619"/>
      <c r="X9" s="619"/>
      <c r="Y9" s="619"/>
      <c r="Z9" s="619"/>
      <c r="AA9" s="620"/>
    </row>
    <row r="10" spans="1:27" ht="12.75" customHeight="1">
      <c r="A10" s="612"/>
      <c r="B10" s="681" t="s">
        <v>1646</v>
      </c>
      <c r="C10" s="682"/>
      <c r="D10" s="683"/>
      <c r="E10" s="309">
        <v>530</v>
      </c>
      <c r="F10" s="309"/>
      <c r="G10" s="678" t="s">
        <v>219</v>
      </c>
      <c r="H10" s="679"/>
      <c r="I10" s="679"/>
      <c r="J10" s="679"/>
      <c r="K10" s="679"/>
      <c r="L10" s="679"/>
      <c r="M10" s="680"/>
      <c r="O10" s="612"/>
      <c r="P10" s="702" t="s">
        <v>1678</v>
      </c>
      <c r="Q10" s="703"/>
      <c r="R10" s="704"/>
      <c r="S10" s="309">
        <v>300</v>
      </c>
      <c r="T10" s="92"/>
      <c r="U10" s="494" t="s">
        <v>1544</v>
      </c>
      <c r="V10" s="495"/>
      <c r="W10" s="495"/>
      <c r="X10" s="495"/>
      <c r="Y10" s="495"/>
      <c r="Z10" s="495"/>
      <c r="AA10" s="498"/>
    </row>
    <row r="11" spans="1:27" ht="12.75" customHeight="1">
      <c r="A11" s="612"/>
      <c r="B11" s="681" t="s">
        <v>1647</v>
      </c>
      <c r="C11" s="682"/>
      <c r="D11" s="683"/>
      <c r="E11" s="309">
        <v>490</v>
      </c>
      <c r="F11" s="309"/>
      <c r="G11" s="678" t="s">
        <v>220</v>
      </c>
      <c r="H11" s="679"/>
      <c r="I11" s="679"/>
      <c r="J11" s="679"/>
      <c r="K11" s="679"/>
      <c r="L11" s="679"/>
      <c r="M11" s="680"/>
      <c r="O11" s="612"/>
      <c r="P11" s="681" t="s">
        <v>1679</v>
      </c>
      <c r="Q11" s="682"/>
      <c r="R11" s="683"/>
      <c r="S11" s="309">
        <v>460</v>
      </c>
      <c r="T11" s="106"/>
      <c r="U11" s="618" t="s">
        <v>287</v>
      </c>
      <c r="V11" s="619"/>
      <c r="W11" s="619"/>
      <c r="X11" s="619"/>
      <c r="Y11" s="619"/>
      <c r="Z11" s="619"/>
      <c r="AA11" s="620"/>
    </row>
    <row r="12" spans="1:27" ht="12.75" customHeight="1">
      <c r="A12" s="612"/>
      <c r="B12" s="681" t="s">
        <v>1648</v>
      </c>
      <c r="C12" s="682"/>
      <c r="D12" s="683"/>
      <c r="E12" s="309">
        <v>340</v>
      </c>
      <c r="F12" s="309"/>
      <c r="G12" s="678" t="s">
        <v>221</v>
      </c>
      <c r="H12" s="679"/>
      <c r="I12" s="679"/>
      <c r="J12" s="679"/>
      <c r="K12" s="679"/>
      <c r="L12" s="679"/>
      <c r="M12" s="680"/>
      <c r="O12" s="612"/>
      <c r="P12" s="681" t="s">
        <v>1680</v>
      </c>
      <c r="Q12" s="682"/>
      <c r="R12" s="683"/>
      <c r="S12" s="309">
        <v>220</v>
      </c>
      <c r="T12" s="106"/>
      <c r="U12" s="618" t="s">
        <v>288</v>
      </c>
      <c r="V12" s="619"/>
      <c r="W12" s="619"/>
      <c r="X12" s="619"/>
      <c r="Y12" s="619"/>
      <c r="Z12" s="619"/>
      <c r="AA12" s="620"/>
    </row>
    <row r="13" spans="1:27" ht="12.75" customHeight="1">
      <c r="A13" s="612"/>
      <c r="B13" s="681" t="s">
        <v>1649</v>
      </c>
      <c r="C13" s="682"/>
      <c r="D13" s="683"/>
      <c r="E13" s="309">
        <v>300</v>
      </c>
      <c r="F13" s="309"/>
      <c r="G13" s="678" t="s">
        <v>222</v>
      </c>
      <c r="H13" s="679"/>
      <c r="I13" s="679"/>
      <c r="J13" s="679"/>
      <c r="K13" s="679"/>
      <c r="L13" s="679"/>
      <c r="M13" s="680"/>
      <c r="O13" s="612"/>
      <c r="P13" s="681" t="s">
        <v>1681</v>
      </c>
      <c r="Q13" s="682"/>
      <c r="R13" s="683"/>
      <c r="S13" s="309">
        <v>410</v>
      </c>
      <c r="T13" s="106"/>
      <c r="U13" s="618" t="s">
        <v>289</v>
      </c>
      <c r="V13" s="619"/>
      <c r="W13" s="619"/>
      <c r="X13" s="619"/>
      <c r="Y13" s="619"/>
      <c r="Z13" s="619"/>
      <c r="AA13" s="620"/>
    </row>
    <row r="14" spans="1:27" ht="12.75" customHeight="1">
      <c r="A14" s="612"/>
      <c r="B14" s="681" t="s">
        <v>1650</v>
      </c>
      <c r="C14" s="682"/>
      <c r="D14" s="683"/>
      <c r="E14" s="309">
        <v>540</v>
      </c>
      <c r="F14" s="309"/>
      <c r="G14" s="678" t="s">
        <v>223</v>
      </c>
      <c r="H14" s="679"/>
      <c r="I14" s="679"/>
      <c r="J14" s="679"/>
      <c r="K14" s="679"/>
      <c r="L14" s="679"/>
      <c r="M14" s="680"/>
      <c r="O14" s="612"/>
      <c r="P14" s="614" t="s">
        <v>1682</v>
      </c>
      <c r="Q14" s="615"/>
      <c r="R14" s="616"/>
      <c r="S14" s="309">
        <v>260</v>
      </c>
      <c r="T14" s="106"/>
      <c r="U14" s="618" t="s">
        <v>290</v>
      </c>
      <c r="V14" s="619"/>
      <c r="W14" s="619"/>
      <c r="X14" s="619"/>
      <c r="Y14" s="619"/>
      <c r="Z14" s="619"/>
      <c r="AA14" s="620"/>
    </row>
    <row r="15" spans="1:27" ht="12.75" customHeight="1">
      <c r="A15" s="612"/>
      <c r="B15" s="674" t="s">
        <v>1651</v>
      </c>
      <c r="C15" s="675"/>
      <c r="D15" s="676"/>
      <c r="E15" s="309">
        <v>450</v>
      </c>
      <c r="F15" s="309"/>
      <c r="G15" s="714" t="s">
        <v>224</v>
      </c>
      <c r="H15" s="715"/>
      <c r="I15" s="715"/>
      <c r="J15" s="715"/>
      <c r="K15" s="715"/>
      <c r="L15" s="715"/>
      <c r="M15" s="716"/>
      <c r="O15" s="613"/>
      <c r="P15" s="617" t="s">
        <v>10</v>
      </c>
      <c r="Q15" s="517"/>
      <c r="R15" s="518"/>
      <c r="S15" s="107">
        <f>SUM(S6:S14)</f>
        <v>2990</v>
      </c>
      <c r="T15" s="98">
        <f>SUM(T6:T14)</f>
        <v>0</v>
      </c>
      <c r="U15" s="624"/>
      <c r="V15" s="625"/>
      <c r="W15" s="625"/>
      <c r="X15" s="625"/>
      <c r="Y15" s="625"/>
      <c r="Z15" s="625"/>
      <c r="AA15" s="626"/>
    </row>
    <row r="16" spans="1:27" ht="12.75" customHeight="1">
      <c r="A16" s="612"/>
      <c r="B16" s="695" t="s">
        <v>1652</v>
      </c>
      <c r="C16" s="696"/>
      <c r="D16" s="696"/>
      <c r="E16" s="309">
        <v>320</v>
      </c>
      <c r="F16" s="309"/>
      <c r="G16" s="628" t="s">
        <v>225</v>
      </c>
      <c r="H16" s="628"/>
      <c r="I16" s="628"/>
      <c r="J16" s="628"/>
      <c r="K16" s="628"/>
      <c r="L16" s="628"/>
      <c r="M16" s="629"/>
      <c r="O16" s="611" t="s">
        <v>301</v>
      </c>
      <c r="P16" s="630" t="s">
        <v>295</v>
      </c>
      <c r="Q16" s="631"/>
      <c r="R16" s="632"/>
      <c r="S16" s="308">
        <v>380</v>
      </c>
      <c r="T16" s="105"/>
      <c r="U16" s="621" t="s">
        <v>296</v>
      </c>
      <c r="V16" s="622"/>
      <c r="W16" s="622"/>
      <c r="X16" s="622"/>
      <c r="Y16" s="622"/>
      <c r="Z16" s="622"/>
      <c r="AA16" s="623"/>
    </row>
    <row r="17" spans="1:27" ht="12.75" customHeight="1">
      <c r="A17" s="613"/>
      <c r="B17" s="617" t="s">
        <v>26</v>
      </c>
      <c r="C17" s="517"/>
      <c r="D17" s="518"/>
      <c r="E17" s="107">
        <f>SUM(E6:E16)</f>
        <v>4970</v>
      </c>
      <c r="F17" s="123">
        <f>SUM(F6:F16)</f>
        <v>0</v>
      </c>
      <c r="G17" s="624"/>
      <c r="H17" s="625"/>
      <c r="I17" s="625"/>
      <c r="J17" s="625"/>
      <c r="K17" s="625"/>
      <c r="L17" s="625"/>
      <c r="M17" s="626"/>
      <c r="O17" s="612"/>
      <c r="P17" s="702" t="s">
        <v>292</v>
      </c>
      <c r="Q17" s="703"/>
      <c r="R17" s="704"/>
      <c r="S17" s="309">
        <v>350</v>
      </c>
      <c r="T17" s="106"/>
      <c r="U17" s="618" t="s">
        <v>1098</v>
      </c>
      <c r="V17" s="619"/>
      <c r="W17" s="619"/>
      <c r="X17" s="619"/>
      <c r="Y17" s="619"/>
      <c r="Z17" s="619"/>
      <c r="AA17" s="620"/>
    </row>
    <row r="18" spans="1:27" ht="12.75" customHeight="1">
      <c r="A18" s="611" t="s">
        <v>236</v>
      </c>
      <c r="B18" s="614" t="s">
        <v>1653</v>
      </c>
      <c r="C18" s="615"/>
      <c r="D18" s="616"/>
      <c r="E18" s="308">
        <v>360</v>
      </c>
      <c r="F18" s="105"/>
      <c r="G18" s="685" t="s">
        <v>226</v>
      </c>
      <c r="H18" s="686"/>
      <c r="I18" s="686"/>
      <c r="J18" s="686"/>
      <c r="K18" s="686"/>
      <c r="L18" s="686"/>
      <c r="M18" s="687"/>
      <c r="O18" s="612"/>
      <c r="P18" s="702" t="s">
        <v>1683</v>
      </c>
      <c r="Q18" s="703"/>
      <c r="R18" s="704"/>
      <c r="S18" s="309">
        <v>280</v>
      </c>
      <c r="T18" s="106"/>
      <c r="U18" s="618" t="s">
        <v>1099</v>
      </c>
      <c r="V18" s="619"/>
      <c r="W18" s="619"/>
      <c r="X18" s="619"/>
      <c r="Y18" s="619"/>
      <c r="Z18" s="619"/>
      <c r="AA18" s="620"/>
    </row>
    <row r="19" spans="1:27" ht="12.75" customHeight="1">
      <c r="A19" s="612"/>
      <c r="B19" s="614" t="s">
        <v>1654</v>
      </c>
      <c r="C19" s="615"/>
      <c r="D19" s="616"/>
      <c r="E19" s="309">
        <v>550</v>
      </c>
      <c r="F19" s="106"/>
      <c r="G19" s="668" t="s">
        <v>227</v>
      </c>
      <c r="H19" s="669"/>
      <c r="I19" s="669"/>
      <c r="J19" s="669"/>
      <c r="K19" s="669"/>
      <c r="L19" s="669"/>
      <c r="M19" s="670"/>
      <c r="O19" s="612"/>
      <c r="P19" s="702" t="s">
        <v>1684</v>
      </c>
      <c r="Q19" s="703"/>
      <c r="R19" s="704"/>
      <c r="S19" s="309">
        <v>420</v>
      </c>
      <c r="T19" s="106"/>
      <c r="U19" s="618" t="s">
        <v>297</v>
      </c>
      <c r="V19" s="619"/>
      <c r="W19" s="619"/>
      <c r="X19" s="619"/>
      <c r="Y19" s="619"/>
      <c r="Z19" s="619"/>
      <c r="AA19" s="620"/>
    </row>
    <row r="20" spans="1:27" ht="12.75" customHeight="1">
      <c r="A20" s="612"/>
      <c r="B20" s="614" t="s">
        <v>1655</v>
      </c>
      <c r="C20" s="615"/>
      <c r="D20" s="616"/>
      <c r="E20" s="309">
        <v>510</v>
      </c>
      <c r="F20" s="106"/>
      <c r="G20" s="668" t="s">
        <v>228</v>
      </c>
      <c r="H20" s="669"/>
      <c r="I20" s="669"/>
      <c r="J20" s="669"/>
      <c r="K20" s="669"/>
      <c r="L20" s="669"/>
      <c r="M20" s="670"/>
      <c r="O20" s="612"/>
      <c r="P20" s="614" t="s">
        <v>293</v>
      </c>
      <c r="Q20" s="615"/>
      <c r="R20" s="616"/>
      <c r="S20" s="309">
        <v>360</v>
      </c>
      <c r="T20" s="106"/>
      <c r="U20" s="618" t="s">
        <v>1640</v>
      </c>
      <c r="V20" s="619"/>
      <c r="W20" s="619"/>
      <c r="X20" s="619"/>
      <c r="Y20" s="619"/>
      <c r="Z20" s="619"/>
      <c r="AA20" s="620"/>
    </row>
    <row r="21" spans="1:27" ht="12.75" customHeight="1">
      <c r="A21" s="612"/>
      <c r="B21" s="614" t="s">
        <v>1656</v>
      </c>
      <c r="C21" s="615"/>
      <c r="D21" s="616"/>
      <c r="E21" s="309">
        <v>300</v>
      </c>
      <c r="F21" s="106"/>
      <c r="G21" s="668" t="s">
        <v>229</v>
      </c>
      <c r="H21" s="669"/>
      <c r="I21" s="669"/>
      <c r="J21" s="669"/>
      <c r="K21" s="669"/>
      <c r="L21" s="669"/>
      <c r="M21" s="670"/>
      <c r="O21" s="612"/>
      <c r="P21" s="614" t="s">
        <v>294</v>
      </c>
      <c r="Q21" s="615"/>
      <c r="R21" s="616"/>
      <c r="S21" s="309">
        <v>350</v>
      </c>
      <c r="T21" s="106"/>
      <c r="U21" s="618" t="s">
        <v>1641</v>
      </c>
      <c r="V21" s="619"/>
      <c r="W21" s="619"/>
      <c r="X21" s="619"/>
      <c r="Y21" s="619"/>
      <c r="Z21" s="619"/>
      <c r="AA21" s="620"/>
    </row>
    <row r="22" spans="1:27" ht="12.75" customHeight="1">
      <c r="A22" s="612"/>
      <c r="B22" s="614" t="s">
        <v>1657</v>
      </c>
      <c r="C22" s="615"/>
      <c r="D22" s="616"/>
      <c r="E22" s="309">
        <v>450</v>
      </c>
      <c r="F22" s="106"/>
      <c r="G22" s="668" t="s">
        <v>230</v>
      </c>
      <c r="H22" s="669"/>
      <c r="I22" s="669"/>
      <c r="J22" s="669"/>
      <c r="K22" s="669"/>
      <c r="L22" s="669"/>
      <c r="M22" s="670"/>
      <c r="O22" s="612"/>
      <c r="P22" s="614" t="s">
        <v>1685</v>
      </c>
      <c r="Q22" s="615"/>
      <c r="R22" s="616"/>
      <c r="S22" s="309">
        <v>480</v>
      </c>
      <c r="T22" s="106"/>
      <c r="U22" s="618" t="s">
        <v>298</v>
      </c>
      <c r="V22" s="619"/>
      <c r="W22" s="619"/>
      <c r="X22" s="619"/>
      <c r="Y22" s="619"/>
      <c r="Z22" s="619"/>
      <c r="AA22" s="620"/>
    </row>
    <row r="23" spans="1:27" ht="12.75" customHeight="1">
      <c r="A23" s="612"/>
      <c r="B23" s="614" t="s">
        <v>1658</v>
      </c>
      <c r="C23" s="615"/>
      <c r="D23" s="616"/>
      <c r="E23" s="309">
        <v>470</v>
      </c>
      <c r="F23" s="106"/>
      <c r="G23" s="668" t="s">
        <v>231</v>
      </c>
      <c r="H23" s="669"/>
      <c r="I23" s="669"/>
      <c r="J23" s="669"/>
      <c r="K23" s="669"/>
      <c r="L23" s="669"/>
      <c r="M23" s="670"/>
      <c r="O23" s="612"/>
      <c r="P23" s="614" t="s">
        <v>1686</v>
      </c>
      <c r="Q23" s="615"/>
      <c r="R23" s="616"/>
      <c r="S23" s="309">
        <v>370</v>
      </c>
      <c r="T23" s="106"/>
      <c r="U23" s="259" t="s">
        <v>299</v>
      </c>
      <c r="V23" s="260"/>
      <c r="W23" s="260"/>
      <c r="X23" s="260"/>
      <c r="Y23" s="260"/>
      <c r="Z23" s="260"/>
      <c r="AA23" s="261"/>
    </row>
    <row r="24" spans="1:27" ht="12.75" customHeight="1">
      <c r="A24" s="612"/>
      <c r="B24" s="614" t="s">
        <v>1659</v>
      </c>
      <c r="C24" s="615"/>
      <c r="D24" s="616"/>
      <c r="E24" s="309">
        <v>330</v>
      </c>
      <c r="F24" s="106"/>
      <c r="G24" s="668" t="s">
        <v>232</v>
      </c>
      <c r="H24" s="669"/>
      <c r="I24" s="669"/>
      <c r="J24" s="669"/>
      <c r="K24" s="669"/>
      <c r="L24" s="669"/>
      <c r="M24" s="670"/>
      <c r="O24" s="612"/>
      <c r="P24" s="659" t="s">
        <v>1687</v>
      </c>
      <c r="Q24" s="660"/>
      <c r="R24" s="661"/>
      <c r="S24" s="309">
        <v>380</v>
      </c>
      <c r="T24" s="106"/>
      <c r="U24" s="259" t="s">
        <v>300</v>
      </c>
      <c r="V24" s="260"/>
      <c r="W24" s="260"/>
      <c r="X24" s="260"/>
      <c r="Y24" s="260"/>
      <c r="Z24" s="260"/>
      <c r="AA24" s="261"/>
    </row>
    <row r="25" spans="1:27" ht="12.75" customHeight="1">
      <c r="A25" s="612"/>
      <c r="B25" s="614" t="s">
        <v>1660</v>
      </c>
      <c r="C25" s="615"/>
      <c r="D25" s="616"/>
      <c r="E25" s="309">
        <v>340</v>
      </c>
      <c r="F25" s="106"/>
      <c r="G25" s="668" t="s">
        <v>233</v>
      </c>
      <c r="H25" s="669"/>
      <c r="I25" s="669"/>
      <c r="J25" s="669"/>
      <c r="K25" s="669"/>
      <c r="L25" s="669"/>
      <c r="M25" s="670"/>
      <c r="O25" s="613"/>
      <c r="P25" s="258" t="s">
        <v>10</v>
      </c>
      <c r="Q25" s="255"/>
      <c r="R25" s="256"/>
      <c r="S25" s="107">
        <f>SUM(S16:S24)</f>
        <v>3370</v>
      </c>
      <c r="T25" s="98">
        <f>SUM(T16:T24)</f>
        <v>0</v>
      </c>
      <c r="U25" s="250"/>
      <c r="V25" s="251"/>
      <c r="W25" s="251"/>
      <c r="X25" s="251"/>
      <c r="Y25" s="251"/>
      <c r="Z25" s="251"/>
      <c r="AA25" s="252"/>
    </row>
    <row r="26" spans="1:27" ht="12.75" customHeight="1">
      <c r="A26" s="612"/>
      <c r="B26" s="614" t="s">
        <v>1661</v>
      </c>
      <c r="C26" s="615"/>
      <c r="D26" s="616"/>
      <c r="E26" s="309">
        <v>310</v>
      </c>
      <c r="F26" s="106"/>
      <c r="G26" s="711" t="s">
        <v>234</v>
      </c>
      <c r="H26" s="712"/>
      <c r="I26" s="712"/>
      <c r="J26" s="712"/>
      <c r="K26" s="712"/>
      <c r="L26" s="712"/>
      <c r="M26" s="713"/>
      <c r="O26" s="611" t="s">
        <v>316</v>
      </c>
      <c r="P26" s="630" t="s">
        <v>302</v>
      </c>
      <c r="Q26" s="631"/>
      <c r="R26" s="632"/>
      <c r="S26" s="308">
        <v>790</v>
      </c>
      <c r="T26" s="105"/>
      <c r="U26" s="262" t="s">
        <v>309</v>
      </c>
      <c r="V26" s="263"/>
      <c r="W26" s="263"/>
      <c r="X26" s="263"/>
      <c r="Y26" s="263"/>
      <c r="Z26" s="263"/>
      <c r="AA26" s="264"/>
    </row>
    <row r="27" spans="1:27" ht="12.75" customHeight="1">
      <c r="A27" s="612"/>
      <c r="B27" s="681" t="s">
        <v>1662</v>
      </c>
      <c r="C27" s="682"/>
      <c r="D27" s="683"/>
      <c r="E27" s="309">
        <v>340</v>
      </c>
      <c r="F27" s="106"/>
      <c r="G27" s="668" t="s">
        <v>235</v>
      </c>
      <c r="H27" s="669"/>
      <c r="I27" s="669"/>
      <c r="J27" s="669"/>
      <c r="K27" s="669"/>
      <c r="L27" s="669"/>
      <c r="M27" s="670"/>
      <c r="O27" s="612"/>
      <c r="P27" s="614" t="s">
        <v>303</v>
      </c>
      <c r="Q27" s="615"/>
      <c r="R27" s="616"/>
      <c r="S27" s="309">
        <v>460</v>
      </c>
      <c r="T27" s="106"/>
      <c r="U27" s="259" t="s">
        <v>310</v>
      </c>
      <c r="V27" s="260"/>
      <c r="W27" s="260"/>
      <c r="X27" s="260"/>
      <c r="Y27" s="260"/>
      <c r="Z27" s="260"/>
      <c r="AA27" s="261"/>
    </row>
    <row r="28" spans="1:27" ht="12.75" customHeight="1">
      <c r="A28" s="612"/>
      <c r="B28" s="702" t="s">
        <v>1663</v>
      </c>
      <c r="C28" s="703"/>
      <c r="D28" s="704"/>
      <c r="E28" s="309">
        <v>360</v>
      </c>
      <c r="F28" s="92"/>
      <c r="G28" s="668" t="s">
        <v>1545</v>
      </c>
      <c r="H28" s="669"/>
      <c r="I28" s="669"/>
      <c r="J28" s="669"/>
      <c r="K28" s="669"/>
      <c r="L28" s="669"/>
      <c r="M28" s="670"/>
      <c r="O28" s="612"/>
      <c r="P28" s="614" t="s">
        <v>304</v>
      </c>
      <c r="Q28" s="615"/>
      <c r="R28" s="616"/>
      <c r="S28" s="309">
        <v>340</v>
      </c>
      <c r="T28" s="106"/>
      <c r="U28" s="259" t="s">
        <v>311</v>
      </c>
      <c r="V28" s="260"/>
      <c r="W28" s="260"/>
      <c r="X28" s="260"/>
      <c r="Y28" s="260"/>
      <c r="Z28" s="260"/>
      <c r="AA28" s="261"/>
    </row>
    <row r="29" spans="1:27" ht="12.75" customHeight="1">
      <c r="A29" s="612"/>
      <c r="B29" s="708" t="s">
        <v>1664</v>
      </c>
      <c r="C29" s="709"/>
      <c r="D29" s="710"/>
      <c r="E29" s="311">
        <v>850</v>
      </c>
      <c r="F29" s="124"/>
      <c r="G29" s="711" t="s">
        <v>1546</v>
      </c>
      <c r="H29" s="712"/>
      <c r="I29" s="712"/>
      <c r="J29" s="712"/>
      <c r="K29" s="712"/>
      <c r="L29" s="712"/>
      <c r="M29" s="713"/>
      <c r="O29" s="612"/>
      <c r="P29" s="614" t="s">
        <v>305</v>
      </c>
      <c r="Q29" s="615"/>
      <c r="R29" s="616"/>
      <c r="S29" s="309">
        <v>430</v>
      </c>
      <c r="T29" s="106"/>
      <c r="U29" s="259" t="s">
        <v>312</v>
      </c>
      <c r="V29" s="260"/>
      <c r="W29" s="260"/>
      <c r="X29" s="260"/>
      <c r="Y29" s="260"/>
      <c r="Z29" s="260"/>
      <c r="AA29" s="261"/>
    </row>
    <row r="30" spans="1:27" ht="12.75" customHeight="1">
      <c r="A30" s="612"/>
      <c r="B30" s="702" t="s">
        <v>1665</v>
      </c>
      <c r="C30" s="703"/>
      <c r="D30" s="704"/>
      <c r="E30" s="312">
        <v>540</v>
      </c>
      <c r="F30" s="126"/>
      <c r="G30" s="720" t="s">
        <v>1547</v>
      </c>
      <c r="H30" s="720"/>
      <c r="I30" s="720"/>
      <c r="J30" s="720"/>
      <c r="K30" s="720"/>
      <c r="L30" s="720"/>
      <c r="M30" s="721"/>
      <c r="O30" s="612"/>
      <c r="P30" s="614" t="s">
        <v>306</v>
      </c>
      <c r="Q30" s="615"/>
      <c r="R30" s="616"/>
      <c r="S30" s="309">
        <v>350</v>
      </c>
      <c r="T30" s="106"/>
      <c r="U30" s="247" t="s">
        <v>313</v>
      </c>
      <c r="V30" s="248"/>
      <c r="W30" s="248"/>
      <c r="X30" s="248"/>
      <c r="Y30" s="248"/>
      <c r="Z30" s="248"/>
      <c r="AA30" s="249"/>
    </row>
    <row r="31" spans="1:27" ht="12.75" customHeight="1">
      <c r="A31" s="612"/>
      <c r="B31" s="730" t="s">
        <v>1666</v>
      </c>
      <c r="C31" s="526"/>
      <c r="D31" s="527"/>
      <c r="E31" s="313">
        <v>250</v>
      </c>
      <c r="F31" s="128"/>
      <c r="G31" s="722" t="s">
        <v>1548</v>
      </c>
      <c r="H31" s="722"/>
      <c r="I31" s="722"/>
      <c r="J31" s="722"/>
      <c r="K31" s="722"/>
      <c r="L31" s="722"/>
      <c r="M31" s="723"/>
      <c r="O31" s="612"/>
      <c r="P31" s="614" t="s">
        <v>307</v>
      </c>
      <c r="Q31" s="615"/>
      <c r="R31" s="616"/>
      <c r="S31" s="309">
        <v>350</v>
      </c>
      <c r="T31" s="106"/>
      <c r="U31" s="247" t="s">
        <v>314</v>
      </c>
      <c r="V31" s="248"/>
      <c r="W31" s="248"/>
      <c r="X31" s="248"/>
      <c r="Y31" s="248"/>
      <c r="Z31" s="248"/>
      <c r="AA31" s="249"/>
    </row>
    <row r="32" spans="1:27" ht="12.75" customHeight="1">
      <c r="A32" s="613"/>
      <c r="B32" s="617" t="s">
        <v>10</v>
      </c>
      <c r="C32" s="438"/>
      <c r="D32" s="697"/>
      <c r="E32" s="129">
        <f>SUM(E18:E31)</f>
        <v>5960</v>
      </c>
      <c r="F32" s="130">
        <f>SUM(F18:F31)</f>
        <v>0</v>
      </c>
      <c r="G32" s="724"/>
      <c r="H32" s="725"/>
      <c r="I32" s="725"/>
      <c r="J32" s="725"/>
      <c r="K32" s="725"/>
      <c r="L32" s="725"/>
      <c r="M32" s="726"/>
      <c r="O32" s="612"/>
      <c r="P32" s="659" t="s">
        <v>308</v>
      </c>
      <c r="Q32" s="660"/>
      <c r="R32" s="661"/>
      <c r="S32" s="310">
        <v>260</v>
      </c>
      <c r="T32" s="131"/>
      <c r="U32" s="253" t="s">
        <v>315</v>
      </c>
      <c r="V32" s="254"/>
      <c r="W32" s="254"/>
      <c r="X32" s="254"/>
      <c r="Y32" s="254"/>
      <c r="Z32" s="254"/>
      <c r="AA32" s="257"/>
    </row>
    <row r="33" spans="1:27" ht="12.75" customHeight="1">
      <c r="A33" s="611" t="s">
        <v>244</v>
      </c>
      <c r="B33" s="614" t="s">
        <v>1667</v>
      </c>
      <c r="C33" s="615"/>
      <c r="D33" s="616"/>
      <c r="E33" s="308">
        <v>440</v>
      </c>
      <c r="F33" s="90"/>
      <c r="G33" s="727" t="s">
        <v>237</v>
      </c>
      <c r="H33" s="728"/>
      <c r="I33" s="728"/>
      <c r="J33" s="728"/>
      <c r="K33" s="728"/>
      <c r="L33" s="728"/>
      <c r="M33" s="729"/>
      <c r="O33" s="613"/>
      <c r="P33" s="258" t="s">
        <v>10</v>
      </c>
      <c r="Q33" s="255"/>
      <c r="R33" s="285"/>
      <c r="S33" s="107">
        <f>SUM(S26:S32)</f>
        <v>2980</v>
      </c>
      <c r="T33" s="98">
        <f>SUM(T26:T32)</f>
        <v>0</v>
      </c>
      <c r="U33" s="280"/>
      <c r="V33" s="280"/>
      <c r="W33" s="280"/>
      <c r="X33" s="280"/>
      <c r="Y33" s="280"/>
      <c r="Z33" s="280"/>
      <c r="AA33" s="281"/>
    </row>
    <row r="34" spans="1:27" ht="12.75" customHeight="1">
      <c r="A34" s="612"/>
      <c r="B34" s="614" t="s">
        <v>1668</v>
      </c>
      <c r="C34" s="615"/>
      <c r="D34" s="616"/>
      <c r="E34" s="309">
        <v>290</v>
      </c>
      <c r="F34" s="92"/>
      <c r="G34" s="668" t="s">
        <v>238</v>
      </c>
      <c r="H34" s="669"/>
      <c r="I34" s="669"/>
      <c r="J34" s="669"/>
      <c r="K34" s="669"/>
      <c r="L34" s="669"/>
      <c r="M34" s="670"/>
      <c r="O34" s="731" t="s">
        <v>317</v>
      </c>
      <c r="P34" s="265" t="s">
        <v>1688</v>
      </c>
      <c r="Q34" s="266"/>
      <c r="R34" s="267"/>
      <c r="S34" s="308">
        <v>350</v>
      </c>
      <c r="T34" s="105"/>
      <c r="U34" s="262" t="s">
        <v>1600</v>
      </c>
      <c r="V34" s="263"/>
      <c r="W34" s="263"/>
      <c r="X34" s="263"/>
      <c r="Y34" s="263"/>
      <c r="Z34" s="263"/>
      <c r="AA34" s="264"/>
    </row>
    <row r="35" spans="1:27" ht="12.75" customHeight="1">
      <c r="A35" s="612"/>
      <c r="B35" s="614" t="s">
        <v>1669</v>
      </c>
      <c r="C35" s="615"/>
      <c r="D35" s="616"/>
      <c r="E35" s="309">
        <v>360</v>
      </c>
      <c r="F35" s="92"/>
      <c r="G35" s="668" t="s">
        <v>239</v>
      </c>
      <c r="H35" s="669"/>
      <c r="I35" s="669"/>
      <c r="J35" s="669"/>
      <c r="K35" s="669"/>
      <c r="L35" s="669"/>
      <c r="M35" s="670"/>
      <c r="O35" s="732"/>
      <c r="P35" s="268" t="s">
        <v>1689</v>
      </c>
      <c r="Q35" s="269"/>
      <c r="R35" s="270"/>
      <c r="S35" s="314">
        <v>240</v>
      </c>
      <c r="T35" s="121"/>
      <c r="U35" s="271" t="s">
        <v>220</v>
      </c>
      <c r="V35" s="272"/>
      <c r="W35" s="272"/>
      <c r="X35" s="272"/>
      <c r="Y35" s="272"/>
      <c r="Z35" s="272"/>
      <c r="AA35" s="273"/>
    </row>
    <row r="36" spans="1:27" ht="12.75" customHeight="1">
      <c r="A36" s="612"/>
      <c r="B36" s="614" t="s">
        <v>1670</v>
      </c>
      <c r="C36" s="615"/>
      <c r="D36" s="616"/>
      <c r="E36" s="309">
        <v>410</v>
      </c>
      <c r="F36" s="92"/>
      <c r="G36" s="668" t="s">
        <v>240</v>
      </c>
      <c r="H36" s="669"/>
      <c r="I36" s="669"/>
      <c r="J36" s="669"/>
      <c r="K36" s="669"/>
      <c r="L36" s="669"/>
      <c r="M36" s="670"/>
      <c r="O36" s="732"/>
      <c r="P36" s="135" t="s">
        <v>1690</v>
      </c>
      <c r="Q36" s="136"/>
      <c r="R36" s="137"/>
      <c r="S36" s="309">
        <v>240</v>
      </c>
      <c r="T36" s="106"/>
      <c r="U36" s="259" t="s">
        <v>221</v>
      </c>
      <c r="V36" s="260"/>
      <c r="W36" s="260"/>
      <c r="X36" s="260"/>
      <c r="Y36" s="260"/>
      <c r="Z36" s="260"/>
      <c r="AA36" s="261"/>
    </row>
    <row r="37" spans="1:27" ht="12.75" customHeight="1">
      <c r="A37" s="612"/>
      <c r="B37" s="614" t="s">
        <v>1671</v>
      </c>
      <c r="C37" s="615"/>
      <c r="D37" s="616"/>
      <c r="E37" s="309">
        <v>260</v>
      </c>
      <c r="F37" s="92"/>
      <c r="G37" s="668" t="s">
        <v>241</v>
      </c>
      <c r="H37" s="669"/>
      <c r="I37" s="669"/>
      <c r="J37" s="669"/>
      <c r="K37" s="669"/>
      <c r="L37" s="669"/>
      <c r="M37" s="670"/>
      <c r="O37" s="732"/>
      <c r="P37" s="135" t="s">
        <v>1691</v>
      </c>
      <c r="Q37" s="136"/>
      <c r="R37" s="137"/>
      <c r="S37" s="309">
        <v>240</v>
      </c>
      <c r="T37" s="106"/>
      <c r="U37" s="259" t="s">
        <v>222</v>
      </c>
      <c r="V37" s="260"/>
      <c r="W37" s="260"/>
      <c r="X37" s="260"/>
      <c r="Y37" s="260"/>
      <c r="Z37" s="260"/>
      <c r="AA37" s="261"/>
    </row>
    <row r="38" spans="1:27" ht="12.75" customHeight="1">
      <c r="A38" s="612"/>
      <c r="B38" s="614" t="s">
        <v>1672</v>
      </c>
      <c r="C38" s="615"/>
      <c r="D38" s="616"/>
      <c r="E38" s="309">
        <v>310</v>
      </c>
      <c r="F38" s="92"/>
      <c r="G38" s="668" t="s">
        <v>242</v>
      </c>
      <c r="H38" s="669"/>
      <c r="I38" s="669"/>
      <c r="J38" s="669"/>
      <c r="K38" s="669"/>
      <c r="L38" s="669"/>
      <c r="M38" s="670"/>
      <c r="O38" s="732"/>
      <c r="P38" s="135" t="s">
        <v>1692</v>
      </c>
      <c r="Q38" s="136"/>
      <c r="R38" s="137"/>
      <c r="S38" s="309">
        <v>530</v>
      </c>
      <c r="T38" s="106"/>
      <c r="U38" s="259" t="s">
        <v>1323</v>
      </c>
      <c r="V38" s="260"/>
      <c r="W38" s="260"/>
      <c r="X38" s="260"/>
      <c r="Y38" s="260"/>
      <c r="Z38" s="260"/>
      <c r="AA38" s="261"/>
    </row>
    <row r="39" spans="1:27" ht="12.75" customHeight="1">
      <c r="A39" s="612"/>
      <c r="B39" s="614" t="s">
        <v>1673</v>
      </c>
      <c r="C39" s="615"/>
      <c r="D39" s="616"/>
      <c r="E39" s="309">
        <v>410</v>
      </c>
      <c r="F39" s="92"/>
      <c r="G39" s="692" t="s">
        <v>243</v>
      </c>
      <c r="H39" s="693"/>
      <c r="I39" s="693"/>
      <c r="J39" s="693"/>
      <c r="K39" s="693"/>
      <c r="L39" s="693"/>
      <c r="M39" s="694"/>
      <c r="O39" s="733"/>
      <c r="P39" s="258" t="s">
        <v>10</v>
      </c>
      <c r="Q39" s="255"/>
      <c r="R39" s="256"/>
      <c r="S39" s="107">
        <f>SUM(S34:S38)</f>
        <v>1600</v>
      </c>
      <c r="T39" s="98">
        <f>SUM(T34:T38)</f>
        <v>0</v>
      </c>
      <c r="U39" s="280"/>
      <c r="V39" s="280"/>
      <c r="W39" s="280"/>
      <c r="X39" s="280"/>
      <c r="Y39" s="280"/>
      <c r="Z39" s="280"/>
      <c r="AA39" s="281"/>
    </row>
    <row r="40" spans="1:27" ht="12.75" customHeight="1">
      <c r="A40" s="613"/>
      <c r="B40" s="617" t="s">
        <v>10</v>
      </c>
      <c r="C40" s="517"/>
      <c r="D40" s="688"/>
      <c r="E40" s="96">
        <f>SUM(E33:E39)</f>
        <v>2480</v>
      </c>
      <c r="F40" s="98">
        <f>SUM(F33:F39)</f>
        <v>0</v>
      </c>
      <c r="G40" s="690"/>
      <c r="H40" s="690"/>
      <c r="I40" s="690"/>
      <c r="J40" s="690"/>
      <c r="K40" s="690"/>
      <c r="L40" s="690"/>
      <c r="M40" s="691"/>
      <c r="O40" s="611" t="s">
        <v>325</v>
      </c>
      <c r="P40" s="295" t="s">
        <v>1693</v>
      </c>
      <c r="Q40" s="296"/>
      <c r="R40" s="297"/>
      <c r="S40" s="308">
        <v>410</v>
      </c>
      <c r="T40" s="105"/>
      <c r="U40" s="298" t="s">
        <v>318</v>
      </c>
      <c r="V40" s="299"/>
      <c r="W40" s="299"/>
      <c r="X40" s="299"/>
      <c r="Y40" s="299"/>
      <c r="Z40" s="299"/>
      <c r="AA40" s="300"/>
    </row>
    <row r="41" spans="1:27" ht="12.75" customHeight="1">
      <c r="A41" s="611" t="s">
        <v>259</v>
      </c>
      <c r="B41" s="681" t="s">
        <v>245</v>
      </c>
      <c r="C41" s="682"/>
      <c r="D41" s="683"/>
      <c r="E41" s="308">
        <v>280</v>
      </c>
      <c r="F41" s="105"/>
      <c r="G41" s="727" t="s">
        <v>252</v>
      </c>
      <c r="H41" s="728"/>
      <c r="I41" s="728"/>
      <c r="J41" s="728"/>
      <c r="K41" s="728"/>
      <c r="L41" s="728"/>
      <c r="M41" s="729"/>
      <c r="O41" s="612"/>
      <c r="P41" s="274" t="s">
        <v>1694</v>
      </c>
      <c r="Q41" s="275"/>
      <c r="R41" s="276"/>
      <c r="S41" s="309">
        <v>510</v>
      </c>
      <c r="T41" s="106"/>
      <c r="U41" s="277" t="s">
        <v>319</v>
      </c>
      <c r="V41" s="278"/>
      <c r="W41" s="278"/>
      <c r="X41" s="278"/>
      <c r="Y41" s="278"/>
      <c r="Z41" s="278"/>
      <c r="AA41" s="279"/>
    </row>
    <row r="42" spans="1:27" ht="12.75" customHeight="1">
      <c r="A42" s="612"/>
      <c r="B42" s="614" t="s">
        <v>246</v>
      </c>
      <c r="C42" s="615"/>
      <c r="D42" s="616"/>
      <c r="E42" s="309">
        <v>290</v>
      </c>
      <c r="F42" s="106"/>
      <c r="G42" s="668" t="s">
        <v>253</v>
      </c>
      <c r="H42" s="669"/>
      <c r="I42" s="669"/>
      <c r="J42" s="669"/>
      <c r="K42" s="669"/>
      <c r="L42" s="669"/>
      <c r="M42" s="670"/>
      <c r="O42" s="612"/>
      <c r="P42" s="274" t="s">
        <v>1695</v>
      </c>
      <c r="Q42" s="275"/>
      <c r="R42" s="276"/>
      <c r="S42" s="309">
        <v>270</v>
      </c>
      <c r="T42" s="106"/>
      <c r="U42" s="277" t="s">
        <v>320</v>
      </c>
      <c r="V42" s="278"/>
      <c r="W42" s="278"/>
      <c r="X42" s="278"/>
      <c r="Y42" s="278"/>
      <c r="Z42" s="278"/>
      <c r="AA42" s="279"/>
    </row>
    <row r="43" spans="1:27" ht="12.75" customHeight="1">
      <c r="A43" s="612"/>
      <c r="B43" s="614" t="s">
        <v>247</v>
      </c>
      <c r="C43" s="615"/>
      <c r="D43" s="616"/>
      <c r="E43" s="309">
        <v>270</v>
      </c>
      <c r="F43" s="106"/>
      <c r="G43" s="668" t="s">
        <v>254</v>
      </c>
      <c r="H43" s="669"/>
      <c r="I43" s="669"/>
      <c r="J43" s="669"/>
      <c r="K43" s="669"/>
      <c r="L43" s="669"/>
      <c r="M43" s="670"/>
      <c r="O43" s="612"/>
      <c r="P43" s="274" t="s">
        <v>1696</v>
      </c>
      <c r="Q43" s="275"/>
      <c r="R43" s="276"/>
      <c r="S43" s="309">
        <v>780</v>
      </c>
      <c r="T43" s="106"/>
      <c r="U43" s="277" t="s">
        <v>321</v>
      </c>
      <c r="V43" s="278"/>
      <c r="W43" s="278"/>
      <c r="X43" s="278"/>
      <c r="Y43" s="278"/>
      <c r="Z43" s="278"/>
      <c r="AA43" s="279"/>
    </row>
    <row r="44" spans="1:27" ht="12.75" customHeight="1">
      <c r="A44" s="612"/>
      <c r="B44" s="614" t="s">
        <v>248</v>
      </c>
      <c r="C44" s="615"/>
      <c r="D44" s="616"/>
      <c r="E44" s="309">
        <v>310</v>
      </c>
      <c r="F44" s="106"/>
      <c r="G44" s="668" t="s">
        <v>255</v>
      </c>
      <c r="H44" s="669"/>
      <c r="I44" s="669"/>
      <c r="J44" s="669"/>
      <c r="K44" s="669"/>
      <c r="L44" s="669"/>
      <c r="M44" s="670"/>
      <c r="O44" s="612"/>
      <c r="P44" s="274" t="s">
        <v>1697</v>
      </c>
      <c r="Q44" s="275"/>
      <c r="R44" s="276"/>
      <c r="S44" s="309">
        <v>520</v>
      </c>
      <c r="T44" s="106"/>
      <c r="U44" s="277" t="s">
        <v>1639</v>
      </c>
      <c r="V44" s="278"/>
      <c r="W44" s="278"/>
      <c r="X44" s="278"/>
      <c r="Y44" s="278"/>
      <c r="Z44" s="278"/>
      <c r="AA44" s="279"/>
    </row>
    <row r="45" spans="1:27" ht="12.75" customHeight="1">
      <c r="A45" s="612"/>
      <c r="B45" s="614" t="s">
        <v>249</v>
      </c>
      <c r="C45" s="615"/>
      <c r="D45" s="616"/>
      <c r="E45" s="309">
        <v>280</v>
      </c>
      <c r="F45" s="106"/>
      <c r="G45" s="668" t="s">
        <v>256</v>
      </c>
      <c r="H45" s="669"/>
      <c r="I45" s="669"/>
      <c r="J45" s="669"/>
      <c r="K45" s="669"/>
      <c r="L45" s="669"/>
      <c r="M45" s="670"/>
      <c r="O45" s="612"/>
      <c r="P45" s="274" t="s">
        <v>1698</v>
      </c>
      <c r="Q45" s="275"/>
      <c r="R45" s="276"/>
      <c r="S45" s="309">
        <v>390</v>
      </c>
      <c r="T45" s="106"/>
      <c r="U45" s="277" t="s">
        <v>1092</v>
      </c>
      <c r="V45" s="278"/>
      <c r="W45" s="278"/>
      <c r="X45" s="278"/>
      <c r="Y45" s="278"/>
      <c r="Z45" s="278"/>
      <c r="AA45" s="279"/>
    </row>
    <row r="46" spans="1:27" ht="12.75" customHeight="1">
      <c r="A46" s="612"/>
      <c r="B46" s="614" t="s">
        <v>250</v>
      </c>
      <c r="C46" s="615"/>
      <c r="D46" s="616"/>
      <c r="E46" s="309">
        <v>340</v>
      </c>
      <c r="F46" s="106"/>
      <c r="G46" s="668" t="s">
        <v>257</v>
      </c>
      <c r="H46" s="669"/>
      <c r="I46" s="669"/>
      <c r="J46" s="669"/>
      <c r="K46" s="669"/>
      <c r="L46" s="669"/>
      <c r="M46" s="670"/>
      <c r="O46" s="612"/>
      <c r="P46" s="274" t="s">
        <v>1699</v>
      </c>
      <c r="Q46" s="275"/>
      <c r="R46" s="276"/>
      <c r="S46" s="309">
        <v>410</v>
      </c>
      <c r="T46" s="106"/>
      <c r="U46" s="277" t="s">
        <v>1093</v>
      </c>
      <c r="V46" s="278"/>
      <c r="W46" s="278"/>
      <c r="X46" s="278"/>
      <c r="Y46" s="278"/>
      <c r="Z46" s="278"/>
      <c r="AA46" s="279"/>
    </row>
    <row r="47" spans="1:27" ht="12.75" customHeight="1">
      <c r="A47" s="612"/>
      <c r="B47" s="614" t="s">
        <v>251</v>
      </c>
      <c r="C47" s="615"/>
      <c r="D47" s="616"/>
      <c r="E47" s="309">
        <v>520</v>
      </c>
      <c r="F47" s="106"/>
      <c r="G47" s="692" t="s">
        <v>258</v>
      </c>
      <c r="H47" s="693"/>
      <c r="I47" s="693"/>
      <c r="J47" s="693"/>
      <c r="K47" s="693"/>
      <c r="L47" s="693"/>
      <c r="M47" s="694"/>
      <c r="O47" s="612"/>
      <c r="P47" s="274" t="s">
        <v>1700</v>
      </c>
      <c r="Q47" s="275"/>
      <c r="R47" s="276"/>
      <c r="S47" s="309">
        <v>590</v>
      </c>
      <c r="T47" s="106"/>
      <c r="U47" s="277" t="s">
        <v>322</v>
      </c>
      <c r="V47" s="278"/>
      <c r="W47" s="278"/>
      <c r="X47" s="278"/>
      <c r="Y47" s="278"/>
      <c r="Z47" s="278"/>
      <c r="AA47" s="279"/>
    </row>
    <row r="48" spans="1:27" ht="12.75" customHeight="1">
      <c r="A48" s="613"/>
      <c r="B48" s="617" t="s">
        <v>10</v>
      </c>
      <c r="C48" s="517"/>
      <c r="D48" s="688"/>
      <c r="E48" s="96">
        <f>SUM(E41:E47)</f>
        <v>2290</v>
      </c>
      <c r="F48" s="98">
        <f>SUM(F41:F47)</f>
        <v>0</v>
      </c>
      <c r="G48" s="690"/>
      <c r="H48" s="690"/>
      <c r="I48" s="690"/>
      <c r="J48" s="690"/>
      <c r="K48" s="690"/>
      <c r="L48" s="690"/>
      <c r="M48" s="691"/>
      <c r="O48" s="612"/>
      <c r="P48" s="274" t="s">
        <v>1701</v>
      </c>
      <c r="Q48" s="275"/>
      <c r="R48" s="276"/>
      <c r="S48" s="309">
        <v>390</v>
      </c>
      <c r="T48" s="106"/>
      <c r="U48" s="277" t="s">
        <v>323</v>
      </c>
      <c r="V48" s="278"/>
      <c r="W48" s="278"/>
      <c r="X48" s="278"/>
      <c r="Y48" s="278"/>
      <c r="Z48" s="278"/>
      <c r="AA48" s="279"/>
    </row>
    <row r="49" spans="1:27" ht="12.75" customHeight="1">
      <c r="A49" s="611" t="s">
        <v>278</v>
      </c>
      <c r="B49" s="674" t="s">
        <v>260</v>
      </c>
      <c r="C49" s="675"/>
      <c r="D49" s="676"/>
      <c r="E49" s="309">
        <v>360</v>
      </c>
      <c r="F49" s="92"/>
      <c r="G49" s="671" t="s">
        <v>269</v>
      </c>
      <c r="H49" s="672"/>
      <c r="I49" s="672"/>
      <c r="J49" s="672"/>
      <c r="K49" s="672"/>
      <c r="L49" s="672"/>
      <c r="M49" s="673"/>
      <c r="O49" s="612"/>
      <c r="P49" s="274" t="s">
        <v>1702</v>
      </c>
      <c r="Q49" s="275"/>
      <c r="R49" s="276"/>
      <c r="S49" s="309">
        <v>470</v>
      </c>
      <c r="T49" s="106"/>
      <c r="U49" s="277" t="s">
        <v>324</v>
      </c>
      <c r="V49" s="278"/>
      <c r="W49" s="278"/>
      <c r="X49" s="278"/>
      <c r="Y49" s="278"/>
      <c r="Z49" s="278"/>
      <c r="AA49" s="279"/>
    </row>
    <row r="50" spans="1:27" ht="12.75" customHeight="1">
      <c r="A50" s="612"/>
      <c r="B50" s="681" t="s">
        <v>261</v>
      </c>
      <c r="C50" s="682"/>
      <c r="D50" s="683"/>
      <c r="E50" s="309">
        <v>330</v>
      </c>
      <c r="F50" s="106"/>
      <c r="G50" s="668" t="s">
        <v>270</v>
      </c>
      <c r="H50" s="669"/>
      <c r="I50" s="669"/>
      <c r="J50" s="669"/>
      <c r="K50" s="669"/>
      <c r="L50" s="669"/>
      <c r="M50" s="670"/>
      <c r="O50" s="613"/>
      <c r="P50" s="258" t="s">
        <v>10</v>
      </c>
      <c r="Q50" s="255"/>
      <c r="R50" s="256"/>
      <c r="S50" s="107">
        <f>SUM(S40:S49)</f>
        <v>4740</v>
      </c>
      <c r="T50" s="98">
        <f>SUM(T40:T49)</f>
        <v>0</v>
      </c>
      <c r="U50" s="280"/>
      <c r="V50" s="280"/>
      <c r="W50" s="280"/>
      <c r="X50" s="280"/>
      <c r="Y50" s="280"/>
      <c r="Z50" s="280"/>
      <c r="AA50" s="281"/>
    </row>
    <row r="51" spans="1:27" ht="12.75" customHeight="1">
      <c r="A51" s="612"/>
      <c r="B51" s="681" t="s">
        <v>262</v>
      </c>
      <c r="C51" s="682"/>
      <c r="D51" s="683"/>
      <c r="E51" s="309">
        <v>580</v>
      </c>
      <c r="F51" s="106"/>
      <c r="G51" s="668" t="s">
        <v>271</v>
      </c>
      <c r="H51" s="669"/>
      <c r="I51" s="669"/>
      <c r="J51" s="669"/>
      <c r="K51" s="669"/>
      <c r="L51" s="669"/>
      <c r="M51" s="670"/>
      <c r="O51" s="307" t="s">
        <v>284</v>
      </c>
      <c r="P51" s="118"/>
      <c r="Q51" s="118"/>
      <c r="R51" s="306"/>
      <c r="S51" s="132">
        <f>SUM(S15,S25,S33,S39,S50)</f>
        <v>15680</v>
      </c>
      <c r="T51" s="133">
        <f>SUM(T15,T25,T33,T39,T50)</f>
        <v>0</v>
      </c>
      <c r="U51" s="117"/>
      <c r="V51" s="117"/>
      <c r="W51" s="117"/>
      <c r="X51" s="117"/>
      <c r="Y51" s="117"/>
      <c r="Z51" s="117"/>
      <c r="AA51" s="117"/>
    </row>
    <row r="52" spans="1:27" ht="12.75" customHeight="1">
      <c r="A52" s="612"/>
      <c r="B52" s="614" t="s">
        <v>263</v>
      </c>
      <c r="C52" s="615"/>
      <c r="D52" s="616"/>
      <c r="E52" s="309">
        <v>350</v>
      </c>
      <c r="F52" s="92"/>
      <c r="G52" s="668" t="s">
        <v>272</v>
      </c>
      <c r="H52" s="669"/>
      <c r="I52" s="669"/>
      <c r="J52" s="669"/>
      <c r="K52" s="669"/>
      <c r="L52" s="669"/>
      <c r="M52" s="670"/>
      <c r="O52" s="67"/>
      <c r="P52" s="67"/>
      <c r="Q52" s="67"/>
      <c r="R52" s="67"/>
      <c r="S52" s="67"/>
      <c r="T52" s="117"/>
      <c r="U52" s="117"/>
      <c r="V52" s="117"/>
      <c r="W52" s="117"/>
      <c r="X52" s="117"/>
      <c r="Y52" s="117"/>
      <c r="Z52" s="117"/>
      <c r="AA52" s="117"/>
    </row>
    <row r="53" spans="1:27" ht="12.75" customHeight="1">
      <c r="A53" s="612"/>
      <c r="B53" s="614" t="s">
        <v>264</v>
      </c>
      <c r="C53" s="615"/>
      <c r="D53" s="616"/>
      <c r="E53" s="309">
        <v>410</v>
      </c>
      <c r="F53" s="92"/>
      <c r="G53" s="668" t="s">
        <v>273</v>
      </c>
      <c r="H53" s="669"/>
      <c r="I53" s="669"/>
      <c r="J53" s="669"/>
      <c r="K53" s="669"/>
      <c r="L53" s="669"/>
      <c r="M53" s="670"/>
      <c r="O53" s="89"/>
      <c r="P53" s="171" t="s">
        <v>23</v>
      </c>
      <c r="Q53" s="172"/>
      <c r="R53" s="172"/>
      <c r="S53" s="119" t="s">
        <v>7</v>
      </c>
      <c r="T53" s="134" t="s">
        <v>8</v>
      </c>
      <c r="U53" s="301" t="s">
        <v>24</v>
      </c>
      <c r="V53" s="301"/>
      <c r="W53" s="301"/>
      <c r="X53" s="301"/>
      <c r="Y53" s="301"/>
      <c r="Z53" s="301"/>
      <c r="AA53" s="302"/>
    </row>
    <row r="54" spans="1:27" ht="12.75" customHeight="1">
      <c r="A54" s="612"/>
      <c r="B54" s="614" t="s">
        <v>265</v>
      </c>
      <c r="C54" s="615"/>
      <c r="D54" s="616"/>
      <c r="E54" s="309">
        <v>290</v>
      </c>
      <c r="F54" s="92"/>
      <c r="G54" s="668" t="s">
        <v>274</v>
      </c>
      <c r="H54" s="669"/>
      <c r="I54" s="669"/>
      <c r="J54" s="669"/>
      <c r="K54" s="669"/>
      <c r="L54" s="669"/>
      <c r="M54" s="670"/>
      <c r="O54" s="611" t="s">
        <v>1044</v>
      </c>
      <c r="P54" s="174" t="s">
        <v>1703</v>
      </c>
      <c r="Q54" s="175"/>
      <c r="R54" s="176"/>
      <c r="S54" s="308">
        <v>400</v>
      </c>
      <c r="T54" s="105"/>
      <c r="U54" s="303" t="s">
        <v>1324</v>
      </c>
      <c r="V54" s="304"/>
      <c r="W54" s="304"/>
      <c r="X54" s="304"/>
      <c r="Y54" s="304"/>
      <c r="Z54" s="304"/>
      <c r="AA54" s="305"/>
    </row>
    <row r="55" spans="1:27" ht="12.75" customHeight="1">
      <c r="A55" s="612"/>
      <c r="B55" s="614" t="s">
        <v>266</v>
      </c>
      <c r="C55" s="615"/>
      <c r="D55" s="616"/>
      <c r="E55" s="309">
        <v>290</v>
      </c>
      <c r="F55" s="92"/>
      <c r="G55" s="668" t="s">
        <v>275</v>
      </c>
      <c r="H55" s="669"/>
      <c r="I55" s="669"/>
      <c r="J55" s="669"/>
      <c r="K55" s="669"/>
      <c r="L55" s="669"/>
      <c r="M55" s="670"/>
      <c r="O55" s="612"/>
      <c r="P55" s="135" t="s">
        <v>1704</v>
      </c>
      <c r="Q55" s="136"/>
      <c r="R55" s="137"/>
      <c r="S55" s="309">
        <v>210</v>
      </c>
      <c r="T55" s="106"/>
      <c r="U55" s="282" t="s">
        <v>1325</v>
      </c>
      <c r="V55" s="283"/>
      <c r="W55" s="283"/>
      <c r="X55" s="283"/>
      <c r="Y55" s="283"/>
      <c r="Z55" s="283"/>
      <c r="AA55" s="284"/>
    </row>
    <row r="56" spans="1:27" ht="12.75" customHeight="1">
      <c r="A56" s="612"/>
      <c r="B56" s="614" t="s">
        <v>267</v>
      </c>
      <c r="C56" s="615"/>
      <c r="D56" s="616"/>
      <c r="E56" s="309">
        <v>310</v>
      </c>
      <c r="F56" s="92"/>
      <c r="G56" s="668" t="s">
        <v>276</v>
      </c>
      <c r="H56" s="669"/>
      <c r="I56" s="669"/>
      <c r="J56" s="669"/>
      <c r="K56" s="669"/>
      <c r="L56" s="669"/>
      <c r="M56" s="670"/>
      <c r="O56" s="612"/>
      <c r="P56" s="135" t="s">
        <v>1705</v>
      </c>
      <c r="Q56" s="136"/>
      <c r="R56" s="137"/>
      <c r="S56" s="309">
        <v>420</v>
      </c>
      <c r="T56" s="106"/>
      <c r="U56" s="282" t="s">
        <v>326</v>
      </c>
      <c r="V56" s="283"/>
      <c r="W56" s="283"/>
      <c r="X56" s="283"/>
      <c r="Y56" s="283"/>
      <c r="Z56" s="283"/>
      <c r="AA56" s="284"/>
    </row>
    <row r="57" spans="1:27" ht="12.75" customHeight="1">
      <c r="A57" s="612"/>
      <c r="B57" s="614" t="s">
        <v>268</v>
      </c>
      <c r="C57" s="615"/>
      <c r="D57" s="616"/>
      <c r="E57" s="309">
        <v>550</v>
      </c>
      <c r="F57" s="92"/>
      <c r="G57" s="668" t="s">
        <v>277</v>
      </c>
      <c r="H57" s="669"/>
      <c r="I57" s="669"/>
      <c r="J57" s="669"/>
      <c r="K57" s="669"/>
      <c r="L57" s="669"/>
      <c r="M57" s="670"/>
      <c r="O57" s="612"/>
      <c r="P57" s="135" t="s">
        <v>1706</v>
      </c>
      <c r="Q57" s="136"/>
      <c r="R57" s="137"/>
      <c r="S57" s="309">
        <v>460</v>
      </c>
      <c r="T57" s="106"/>
      <c r="U57" s="282" t="s">
        <v>327</v>
      </c>
      <c r="V57" s="283"/>
      <c r="W57" s="283"/>
      <c r="X57" s="283"/>
      <c r="Y57" s="283"/>
      <c r="Z57" s="283"/>
      <c r="AA57" s="284"/>
    </row>
    <row r="58" spans="1:27" ht="12.75" customHeight="1">
      <c r="A58" s="613"/>
      <c r="B58" s="617" t="s">
        <v>10</v>
      </c>
      <c r="C58" s="517"/>
      <c r="D58" s="688"/>
      <c r="E58" s="96">
        <f>SUM(E49:E57)</f>
        <v>3470</v>
      </c>
      <c r="F58" s="98">
        <f>SUM(F49:F57)</f>
        <v>0</v>
      </c>
      <c r="G58" s="624"/>
      <c r="H58" s="625"/>
      <c r="I58" s="625"/>
      <c r="J58" s="625"/>
      <c r="K58" s="625"/>
      <c r="L58" s="625"/>
      <c r="M58" s="626"/>
      <c r="O58" s="612"/>
      <c r="P58" s="135" t="s">
        <v>1707</v>
      </c>
      <c r="Q58" s="136"/>
      <c r="R58" s="137"/>
      <c r="S58" s="309">
        <v>390</v>
      </c>
      <c r="T58" s="106"/>
      <c r="U58" s="282" t="s">
        <v>1534</v>
      </c>
      <c r="V58" s="283"/>
      <c r="W58" s="283"/>
      <c r="X58" s="283"/>
      <c r="Y58" s="283"/>
      <c r="Z58" s="283"/>
      <c r="AA58" s="284"/>
    </row>
    <row r="59" spans="1:27" ht="12.75" customHeight="1">
      <c r="A59" s="67"/>
      <c r="F59" s="101"/>
      <c r="G59" s="101"/>
      <c r="H59" s="101"/>
      <c r="I59" s="101"/>
      <c r="J59" s="101"/>
      <c r="K59" s="101"/>
      <c r="L59" s="101"/>
      <c r="M59" s="101"/>
      <c r="O59" s="612"/>
      <c r="P59" s="135" t="s">
        <v>1708</v>
      </c>
      <c r="Q59" s="136"/>
      <c r="R59" s="137"/>
      <c r="S59" s="309">
        <v>330</v>
      </c>
      <c r="T59" s="106"/>
      <c r="U59" s="282" t="s">
        <v>1535</v>
      </c>
      <c r="V59" s="283"/>
      <c r="W59" s="283"/>
      <c r="X59" s="283"/>
      <c r="Y59" s="283"/>
      <c r="Z59" s="283"/>
      <c r="AA59" s="284"/>
    </row>
    <row r="60" spans="1:27" ht="12.75" customHeight="1">
      <c r="A60" s="689" t="s">
        <v>62</v>
      </c>
      <c r="B60" s="568"/>
      <c r="C60" s="568"/>
      <c r="D60" s="640"/>
      <c r="E60" s="132">
        <f>SUM(E58,E48,E40,E32,E17)</f>
        <v>19170</v>
      </c>
      <c r="F60" s="133">
        <f>SUM(F58,F48,F40,F32,F17)</f>
        <v>0</v>
      </c>
      <c r="G60" s="101"/>
      <c r="H60" s="101"/>
      <c r="I60" s="101"/>
      <c r="J60" s="101"/>
      <c r="K60" s="101"/>
      <c r="L60" s="101"/>
      <c r="M60" s="101"/>
      <c r="O60" s="612"/>
      <c r="P60" s="135" t="s">
        <v>1709</v>
      </c>
      <c r="Q60" s="136"/>
      <c r="R60" s="137"/>
      <c r="S60" s="309">
        <v>620</v>
      </c>
      <c r="T60" s="106"/>
      <c r="U60" s="282" t="s">
        <v>328</v>
      </c>
      <c r="V60" s="283"/>
      <c r="W60" s="283"/>
      <c r="X60" s="283"/>
      <c r="Y60" s="283"/>
      <c r="Z60" s="283"/>
      <c r="AA60" s="284"/>
    </row>
    <row r="61" spans="1:27" ht="12.75" customHeight="1">
      <c r="A61" s="117"/>
      <c r="B61" s="117"/>
      <c r="C61" s="117"/>
      <c r="D61" s="117"/>
      <c r="E61" s="117"/>
      <c r="F61" s="117"/>
      <c r="G61" s="101"/>
      <c r="H61" s="101"/>
      <c r="I61" s="101"/>
      <c r="J61" s="101"/>
      <c r="K61" s="101"/>
      <c r="L61" s="101"/>
      <c r="M61" s="101"/>
      <c r="O61" s="612"/>
      <c r="P61" s="135" t="s">
        <v>1710</v>
      </c>
      <c r="Q61" s="136"/>
      <c r="R61" s="137"/>
      <c r="S61" s="309">
        <v>360</v>
      </c>
      <c r="T61" s="106"/>
      <c r="U61" s="286" t="s">
        <v>329</v>
      </c>
      <c r="V61" s="287"/>
      <c r="W61" s="287"/>
      <c r="X61" s="287"/>
      <c r="Y61" s="287"/>
      <c r="Z61" s="287"/>
      <c r="AA61" s="288"/>
    </row>
    <row r="62" spans="1:27" ht="12.75" customHeight="1">
      <c r="A62" s="117"/>
      <c r="B62" s="117"/>
      <c r="C62" s="117"/>
      <c r="D62" s="117"/>
      <c r="E62" s="117"/>
      <c r="F62" s="117"/>
      <c r="G62" s="139"/>
      <c r="H62" s="139"/>
      <c r="I62" s="139"/>
      <c r="J62" s="139"/>
      <c r="K62" s="139"/>
      <c r="L62" s="139"/>
      <c r="M62" s="139"/>
      <c r="O62" s="613"/>
      <c r="P62" s="289" t="s">
        <v>10</v>
      </c>
      <c r="Q62" s="290"/>
      <c r="R62" s="291"/>
      <c r="S62" s="107">
        <f>SUM(S54:S61)</f>
        <v>3190</v>
      </c>
      <c r="T62" s="138">
        <f>SUM(T54:T61)</f>
        <v>0</v>
      </c>
      <c r="U62" s="292"/>
      <c r="V62" s="293"/>
      <c r="W62" s="293"/>
      <c r="X62" s="293"/>
      <c r="Y62" s="293"/>
      <c r="Z62" s="293"/>
      <c r="AA62" s="294"/>
    </row>
    <row r="63" spans="1:27" ht="12.75" customHeight="1">
      <c r="A63" s="246"/>
      <c r="B63" s="246"/>
      <c r="C63" s="246"/>
      <c r="D63" s="246"/>
      <c r="E63" s="246"/>
      <c r="F63" s="246"/>
      <c r="G63" s="246"/>
      <c r="H63" s="139"/>
      <c r="I63" s="139"/>
      <c r="J63" s="139"/>
      <c r="K63" s="139"/>
      <c r="L63" s="139"/>
      <c r="M63" s="139"/>
      <c r="O63" s="611" t="s">
        <v>1611</v>
      </c>
      <c r="P63" s="135" t="s">
        <v>1711</v>
      </c>
      <c r="Q63" s="136"/>
      <c r="R63" s="137"/>
      <c r="S63" s="309">
        <v>300</v>
      </c>
      <c r="T63" s="106"/>
      <c r="U63" s="282" t="s">
        <v>330</v>
      </c>
      <c r="V63" s="283"/>
      <c r="W63" s="283"/>
      <c r="X63" s="283"/>
      <c r="Y63" s="283"/>
      <c r="Z63" s="283"/>
      <c r="AA63" s="284"/>
    </row>
    <row r="64" spans="1:27" ht="12.75" customHeight="1">
      <c r="A64" s="246"/>
      <c r="B64" s="246"/>
      <c r="C64" s="246"/>
      <c r="D64" s="246"/>
      <c r="E64" s="246"/>
      <c r="F64" s="246"/>
      <c r="G64" s="246"/>
      <c r="H64" s="139"/>
      <c r="I64" s="139"/>
      <c r="J64" s="139"/>
      <c r="K64" s="139"/>
      <c r="L64" s="139"/>
      <c r="M64" s="139"/>
      <c r="O64" s="612"/>
      <c r="P64" s="135" t="s">
        <v>1712</v>
      </c>
      <c r="Q64" s="136"/>
      <c r="R64" s="137"/>
      <c r="S64" s="309">
        <v>590</v>
      </c>
      <c r="T64" s="106"/>
      <c r="U64" s="282" t="s">
        <v>331</v>
      </c>
      <c r="V64" s="283"/>
      <c r="W64" s="283"/>
      <c r="X64" s="283"/>
      <c r="Y64" s="283"/>
      <c r="Z64" s="283"/>
      <c r="AA64" s="284"/>
    </row>
    <row r="65" spans="1:27" ht="12.75" customHeight="1">
      <c r="A65" s="244"/>
      <c r="B65" s="244"/>
      <c r="C65" s="244"/>
      <c r="D65" s="244"/>
      <c r="E65" s="244"/>
      <c r="F65" s="244"/>
      <c r="G65" s="101"/>
      <c r="H65" s="101"/>
      <c r="I65" s="101"/>
      <c r="J65" s="101"/>
      <c r="K65" s="101"/>
      <c r="L65" s="101"/>
      <c r="M65" s="101"/>
      <c r="O65" s="612"/>
      <c r="P65" s="135" t="s">
        <v>1713</v>
      </c>
      <c r="Q65" s="136"/>
      <c r="R65" s="137"/>
      <c r="S65" s="309">
        <v>590</v>
      </c>
      <c r="T65" s="106"/>
      <c r="U65" s="282" t="s">
        <v>332</v>
      </c>
      <c r="V65" s="283"/>
      <c r="W65" s="283"/>
      <c r="X65" s="283"/>
      <c r="Y65" s="283"/>
      <c r="Z65" s="283"/>
      <c r="AA65" s="284"/>
    </row>
    <row r="66" spans="1:27" ht="12.75" customHeight="1">
      <c r="A66" s="245"/>
      <c r="B66" s="245"/>
      <c r="C66" s="245"/>
      <c r="D66" s="245"/>
      <c r="E66" s="245"/>
      <c r="F66" s="245"/>
      <c r="G66" s="101"/>
      <c r="H66" s="101"/>
      <c r="I66" s="101"/>
      <c r="J66" s="101"/>
      <c r="K66" s="101"/>
      <c r="L66" s="101"/>
      <c r="M66" s="101"/>
      <c r="O66" s="612"/>
      <c r="P66" s="135" t="s">
        <v>1714</v>
      </c>
      <c r="Q66" s="136"/>
      <c r="R66" s="137"/>
      <c r="S66" s="309">
        <v>610</v>
      </c>
      <c r="T66" s="106"/>
      <c r="U66" s="282" t="s">
        <v>333</v>
      </c>
      <c r="V66" s="283"/>
      <c r="W66" s="283"/>
      <c r="X66" s="283"/>
      <c r="Y66" s="283"/>
      <c r="Z66" s="283"/>
      <c r="AA66" s="284"/>
    </row>
    <row r="67" spans="1:27" ht="12.75" customHeight="1">
      <c r="A67" s="689" t="s">
        <v>63</v>
      </c>
      <c r="B67" s="568"/>
      <c r="C67" s="568"/>
      <c r="D67" s="640"/>
      <c r="E67" s="140">
        <f>SUM(+S51+S73+E60+宗像市!S24)</f>
        <v>75860</v>
      </c>
      <c r="F67" s="141">
        <f>SUM(宗像市!T24,F60,T73,T51)</f>
        <v>0</v>
      </c>
      <c r="G67" s="101"/>
      <c r="H67" s="101"/>
      <c r="I67" s="101"/>
      <c r="J67" s="101"/>
      <c r="K67" s="101"/>
      <c r="L67" s="101"/>
      <c r="M67" s="101"/>
      <c r="O67" s="612"/>
      <c r="P67" s="135" t="s">
        <v>1715</v>
      </c>
      <c r="Q67" s="136"/>
      <c r="R67" s="137"/>
      <c r="S67" s="309">
        <v>390</v>
      </c>
      <c r="T67" s="106"/>
      <c r="U67" s="282" t="s">
        <v>1328</v>
      </c>
      <c r="V67" s="283"/>
      <c r="W67" s="283"/>
      <c r="X67" s="283"/>
      <c r="Y67" s="283"/>
      <c r="Z67" s="283"/>
      <c r="AA67" s="284"/>
    </row>
    <row r="68" spans="1:27" ht="12.75" customHeight="1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O68" s="612"/>
      <c r="P68" s="135" t="s">
        <v>1716</v>
      </c>
      <c r="Q68" s="136"/>
      <c r="R68" s="137"/>
      <c r="S68" s="309">
        <v>320</v>
      </c>
      <c r="T68" s="106"/>
      <c r="U68" s="259" t="s">
        <v>1606</v>
      </c>
      <c r="V68" s="260"/>
      <c r="W68" s="260"/>
      <c r="X68" s="260"/>
      <c r="Y68" s="260"/>
      <c r="Z68" s="260"/>
      <c r="AA68" s="261"/>
    </row>
    <row r="69" spans="1:27" ht="12.75" customHeight="1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142"/>
      <c r="O69" s="612"/>
      <c r="P69" s="135" t="s">
        <v>1717</v>
      </c>
      <c r="Q69" s="136"/>
      <c r="R69" s="137"/>
      <c r="S69" s="309">
        <v>550</v>
      </c>
      <c r="T69" s="106"/>
      <c r="U69" s="282" t="s">
        <v>1101</v>
      </c>
      <c r="V69" s="283"/>
      <c r="W69" s="283"/>
      <c r="X69" s="283"/>
      <c r="Y69" s="283"/>
      <c r="Z69" s="283"/>
      <c r="AA69" s="284"/>
    </row>
    <row r="70" spans="1:27" ht="12.75" customHeight="1">
      <c r="B70" s="67"/>
      <c r="C70" s="67"/>
      <c r="D70" s="67"/>
      <c r="E70" s="67"/>
      <c r="F70" s="67" t="s">
        <v>28</v>
      </c>
      <c r="G70" s="67"/>
      <c r="H70" s="67"/>
      <c r="I70" s="67"/>
      <c r="J70" s="67"/>
      <c r="L70" s="67"/>
      <c r="N70" s="142"/>
      <c r="O70" s="612"/>
      <c r="P70" s="135" t="s">
        <v>1718</v>
      </c>
      <c r="Q70" s="136"/>
      <c r="R70" s="137"/>
      <c r="S70" s="309">
        <v>590</v>
      </c>
      <c r="T70" s="106"/>
      <c r="U70" s="282" t="s">
        <v>1327</v>
      </c>
      <c r="V70" s="283"/>
      <c r="W70" s="283"/>
      <c r="X70" s="283"/>
      <c r="Y70" s="283"/>
      <c r="Z70" s="283"/>
      <c r="AA70" s="284"/>
    </row>
    <row r="71" spans="1:27" ht="12.75" customHeight="1">
      <c r="N71" s="67"/>
      <c r="O71" s="612"/>
      <c r="P71" s="135" t="s">
        <v>1719</v>
      </c>
      <c r="Q71" s="136"/>
      <c r="R71" s="137"/>
      <c r="S71" s="309">
        <v>620</v>
      </c>
      <c r="T71" s="106"/>
      <c r="U71" s="286" t="s">
        <v>1100</v>
      </c>
      <c r="V71" s="287"/>
      <c r="W71" s="287"/>
      <c r="X71" s="287"/>
      <c r="Y71" s="287"/>
      <c r="Z71" s="287"/>
      <c r="AA71" s="288"/>
    </row>
    <row r="72" spans="1:27" ht="12.75" customHeight="1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7"/>
      <c r="O72" s="613"/>
      <c r="P72" s="258" t="s">
        <v>10</v>
      </c>
      <c r="Q72" s="255"/>
      <c r="R72" s="256"/>
      <c r="S72" s="96">
        <f>SUM(S63:S71)</f>
        <v>4560</v>
      </c>
      <c r="T72" s="98">
        <f>SUM(T63:T71)</f>
        <v>0</v>
      </c>
      <c r="U72" s="250"/>
      <c r="V72" s="251"/>
      <c r="W72" s="251"/>
      <c r="X72" s="251"/>
      <c r="Y72" s="251"/>
      <c r="Z72" s="251"/>
      <c r="AA72" s="252"/>
    </row>
    <row r="73" spans="1:27" ht="12.75" customHeight="1">
      <c r="N73" s="66"/>
      <c r="O73" s="307" t="s">
        <v>285</v>
      </c>
      <c r="P73" s="118"/>
      <c r="Q73" s="118"/>
      <c r="R73" s="306"/>
      <c r="S73" s="132">
        <f>SUM(S72,S62)</f>
        <v>7750</v>
      </c>
      <c r="T73" s="143">
        <f>SUM(T72,T62)</f>
        <v>0</v>
      </c>
      <c r="U73" s="101"/>
      <c r="V73" s="101"/>
      <c r="W73" s="101"/>
      <c r="X73" s="101"/>
      <c r="Y73" s="101"/>
      <c r="Z73" s="101"/>
      <c r="AA73" s="101"/>
    </row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</sheetData>
  <mergeCells count="183">
    <mergeCell ref="U22:AA22"/>
    <mergeCell ref="U19:AA19"/>
    <mergeCell ref="U20:AA20"/>
    <mergeCell ref="B37:D37"/>
    <mergeCell ref="B33:D33"/>
    <mergeCell ref="B45:D45"/>
    <mergeCell ref="G47:M47"/>
    <mergeCell ref="G48:M48"/>
    <mergeCell ref="G41:M41"/>
    <mergeCell ref="P20:R20"/>
    <mergeCell ref="G27:M27"/>
    <mergeCell ref="B21:D21"/>
    <mergeCell ref="B22:D22"/>
    <mergeCell ref="P19:R19"/>
    <mergeCell ref="G23:M23"/>
    <mergeCell ref="G21:M21"/>
    <mergeCell ref="U21:AA21"/>
    <mergeCell ref="B31:D31"/>
    <mergeCell ref="G22:M22"/>
    <mergeCell ref="G20:M20"/>
    <mergeCell ref="O34:O39"/>
    <mergeCell ref="O40:O50"/>
    <mergeCell ref="P32:R32"/>
    <mergeCell ref="P22:R22"/>
    <mergeCell ref="U8:AA8"/>
    <mergeCell ref="P11:R11"/>
    <mergeCell ref="P8:R8"/>
    <mergeCell ref="P9:R9"/>
    <mergeCell ref="P18:R18"/>
    <mergeCell ref="U18:AA18"/>
    <mergeCell ref="U13:AA13"/>
    <mergeCell ref="U14:AA14"/>
    <mergeCell ref="P12:R12"/>
    <mergeCell ref="U15:AA15"/>
    <mergeCell ref="U16:AA16"/>
    <mergeCell ref="U17:AA17"/>
    <mergeCell ref="P14:R14"/>
    <mergeCell ref="P15:R15"/>
    <mergeCell ref="P13:R13"/>
    <mergeCell ref="P17:R17"/>
    <mergeCell ref="P16:R16"/>
    <mergeCell ref="G55:M55"/>
    <mergeCell ref="G54:M54"/>
    <mergeCell ref="G30:M30"/>
    <mergeCell ref="B34:D34"/>
    <mergeCell ref="B36:D36"/>
    <mergeCell ref="G37:M37"/>
    <mergeCell ref="G36:M36"/>
    <mergeCell ref="G34:M34"/>
    <mergeCell ref="G35:M35"/>
    <mergeCell ref="G31:M31"/>
    <mergeCell ref="B39:D39"/>
    <mergeCell ref="B48:D48"/>
    <mergeCell ref="G38:M38"/>
    <mergeCell ref="G32:M32"/>
    <mergeCell ref="G33:M33"/>
    <mergeCell ref="B35:D35"/>
    <mergeCell ref="B30:D30"/>
    <mergeCell ref="B43:D43"/>
    <mergeCell ref="B41:D41"/>
    <mergeCell ref="B51:D51"/>
    <mergeCell ref="B50:D50"/>
    <mergeCell ref="B52:D52"/>
    <mergeCell ref="A6:A17"/>
    <mergeCell ref="B6:D6"/>
    <mergeCell ref="P10:R10"/>
    <mergeCell ref="A1:C1"/>
    <mergeCell ref="D1:E1"/>
    <mergeCell ref="F1:G1"/>
    <mergeCell ref="B29:D29"/>
    <mergeCell ref="B26:D26"/>
    <mergeCell ref="B24:D24"/>
    <mergeCell ref="B25:D25"/>
    <mergeCell ref="B23:D23"/>
    <mergeCell ref="G26:M26"/>
    <mergeCell ref="G14:M14"/>
    <mergeCell ref="G15:M15"/>
    <mergeCell ref="A2:C2"/>
    <mergeCell ref="B8:D8"/>
    <mergeCell ref="B28:D28"/>
    <mergeCell ref="G7:M7"/>
    <mergeCell ref="G6:M6"/>
    <mergeCell ref="B18:D18"/>
    <mergeCell ref="G17:M17"/>
    <mergeCell ref="P21:R21"/>
    <mergeCell ref="G29:M29"/>
    <mergeCell ref="G11:M11"/>
    <mergeCell ref="G19:M19"/>
    <mergeCell ref="G24:M24"/>
    <mergeCell ref="G28:M28"/>
    <mergeCell ref="B27:D27"/>
    <mergeCell ref="B32:D32"/>
    <mergeCell ref="G16:M16"/>
    <mergeCell ref="G25:M25"/>
    <mergeCell ref="B20:D20"/>
    <mergeCell ref="H1:W1"/>
    <mergeCell ref="G10:M10"/>
    <mergeCell ref="B10:D10"/>
    <mergeCell ref="B11:D11"/>
    <mergeCell ref="B13:D13"/>
    <mergeCell ref="P23:R23"/>
    <mergeCell ref="P24:R24"/>
    <mergeCell ref="O16:O25"/>
    <mergeCell ref="O26:O33"/>
    <mergeCell ref="P26:R26"/>
    <mergeCell ref="P27:R27"/>
    <mergeCell ref="P28:R28"/>
    <mergeCell ref="P29:R29"/>
    <mergeCell ref="P30:R30"/>
    <mergeCell ref="P31:R31"/>
    <mergeCell ref="U9:AA9"/>
    <mergeCell ref="G8:M8"/>
    <mergeCell ref="B17:D17"/>
    <mergeCell ref="G12:M12"/>
    <mergeCell ref="G18:M18"/>
    <mergeCell ref="B58:D58"/>
    <mergeCell ref="A67:D67"/>
    <mergeCell ref="G44:M44"/>
    <mergeCell ref="G40:M40"/>
    <mergeCell ref="B46:D46"/>
    <mergeCell ref="G39:M39"/>
    <mergeCell ref="G52:M52"/>
    <mergeCell ref="G46:M46"/>
    <mergeCell ref="G45:M45"/>
    <mergeCell ref="A33:A40"/>
    <mergeCell ref="A41:A48"/>
    <mergeCell ref="A60:D60"/>
    <mergeCell ref="B44:D44"/>
    <mergeCell ref="B42:D42"/>
    <mergeCell ref="B40:D40"/>
    <mergeCell ref="B38:D38"/>
    <mergeCell ref="B47:D47"/>
    <mergeCell ref="A18:A32"/>
    <mergeCell ref="B16:D16"/>
    <mergeCell ref="B19:D19"/>
    <mergeCell ref="J2:M2"/>
    <mergeCell ref="G5:M5"/>
    <mergeCell ref="U10:AA10"/>
    <mergeCell ref="G13:M13"/>
    <mergeCell ref="B7:D7"/>
    <mergeCell ref="B15:D15"/>
    <mergeCell ref="B9:D9"/>
    <mergeCell ref="G9:M9"/>
    <mergeCell ref="B14:D14"/>
    <mergeCell ref="P2:Q2"/>
    <mergeCell ref="X4:Z4"/>
    <mergeCell ref="U3:Z3"/>
    <mergeCell ref="D3:S3"/>
    <mergeCell ref="F2:G2"/>
    <mergeCell ref="P5:R5"/>
    <mergeCell ref="U2:AA2"/>
    <mergeCell ref="U5:AA5"/>
    <mergeCell ref="D2:E2"/>
    <mergeCell ref="B12:D12"/>
    <mergeCell ref="U12:AA12"/>
    <mergeCell ref="U11:AA11"/>
    <mergeCell ref="P6:R6"/>
    <mergeCell ref="A3:C3"/>
    <mergeCell ref="B5:D5"/>
    <mergeCell ref="O54:O62"/>
    <mergeCell ref="O63:O72"/>
    <mergeCell ref="X1:AA1"/>
    <mergeCell ref="T4:V4"/>
    <mergeCell ref="A49:A58"/>
    <mergeCell ref="P7:R7"/>
    <mergeCell ref="U7:AA7"/>
    <mergeCell ref="O6:O15"/>
    <mergeCell ref="G42:M42"/>
    <mergeCell ref="G43:M43"/>
    <mergeCell ref="G49:M49"/>
    <mergeCell ref="B55:D55"/>
    <mergeCell ref="B49:D49"/>
    <mergeCell ref="G50:M50"/>
    <mergeCell ref="G56:M56"/>
    <mergeCell ref="B57:D57"/>
    <mergeCell ref="G57:M57"/>
    <mergeCell ref="G51:M51"/>
    <mergeCell ref="B54:D54"/>
    <mergeCell ref="G58:M58"/>
    <mergeCell ref="G53:M53"/>
    <mergeCell ref="B56:D56"/>
    <mergeCell ref="B53:D53"/>
    <mergeCell ref="U6:AA6"/>
  </mergeCells>
  <phoneticPr fontId="20"/>
  <conditionalFormatting sqref="E18:E31">
    <cfRule type="expression" dxfId="11" priority="12">
      <formula>IF(ISNUMBER($D18), VALUE($D18)&lt;VALUE($E18),FALSE)</formula>
    </cfRule>
  </conditionalFormatting>
  <conditionalFormatting sqref="E33:E39">
    <cfRule type="expression" dxfId="10" priority="11">
      <formula>IF(ISNUMBER($D33), VALUE($D33)&lt;VALUE($E33),FALSE)</formula>
    </cfRule>
  </conditionalFormatting>
  <conditionalFormatting sqref="E41:E47">
    <cfRule type="expression" dxfId="9" priority="10">
      <formula>IF(ISNUMBER($D41), VALUE($D41)&lt;VALUE($E41),FALSE)</formula>
    </cfRule>
  </conditionalFormatting>
  <conditionalFormatting sqref="E49:E57">
    <cfRule type="expression" dxfId="8" priority="9">
      <formula>IF(ISNUMBER($D49), VALUE($D49)&lt;VALUE($E49),FALSE)</formula>
    </cfRule>
  </conditionalFormatting>
  <conditionalFormatting sqref="E6:F16">
    <cfRule type="expression" dxfId="7" priority="1">
      <formula>IF(ISNUMBER($D6), VALUE($D6)&lt;VALUE($E6),FALSE)</formula>
    </cfRule>
  </conditionalFormatting>
  <conditionalFormatting sqref="S6:S14">
    <cfRule type="expression" dxfId="6" priority="8">
      <formula>IF(ISNUMBER($D6), VALUE($D6)&lt;VALUE($E6),FALSE)</formula>
    </cfRule>
  </conditionalFormatting>
  <conditionalFormatting sqref="S16:S24">
    <cfRule type="expression" dxfId="5" priority="7">
      <formula>IF(ISNUMBER($D16), VALUE($D16)&lt;VALUE($E16),FALSE)</formula>
    </cfRule>
  </conditionalFormatting>
  <conditionalFormatting sqref="S26:S32">
    <cfRule type="expression" dxfId="4" priority="6">
      <formula>IF(ISNUMBER($D26), VALUE($D26)&lt;VALUE($E26),FALSE)</formula>
    </cfRule>
  </conditionalFormatting>
  <conditionalFormatting sqref="S34:S38">
    <cfRule type="expression" dxfId="3" priority="5">
      <formula>IF(ISNUMBER($D34), VALUE($D34)&lt;VALUE($E34),FALSE)</formula>
    </cfRule>
  </conditionalFormatting>
  <conditionalFormatting sqref="S40:S49">
    <cfRule type="expression" dxfId="2" priority="4">
      <formula>IF(ISNUMBER($D40), VALUE($D40)&lt;VALUE($E40),FALSE)</formula>
    </cfRule>
  </conditionalFormatting>
  <conditionalFormatting sqref="S54:S61">
    <cfRule type="expression" dxfId="1" priority="3">
      <formula>IF(ISNUMBER($D54), VALUE($D54)&lt;VALUE($E54),FALSE)</formula>
    </cfRule>
  </conditionalFormatting>
  <conditionalFormatting sqref="S63:S71">
    <cfRule type="expression" dxfId="0" priority="2">
      <formula>IF(ISNUMBER($D63), VALUE($D63)&lt;VALUE($E63),FALSE)</formula>
    </cfRule>
  </conditionalFormatting>
  <printOptions horizontalCentered="1"/>
  <pageMargins left="0.19685039370078741" right="0.19685039370078741" top="0.39370078740157483" bottom="0.15748031496062992" header="0.19685039370078741" footer="0.15748031496062992"/>
  <pageSetup paperSize="9" scale="94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FFFF00"/>
    <pageSetUpPr fitToPage="1"/>
  </sheetPr>
  <dimension ref="A1:AA71"/>
  <sheetViews>
    <sheetView showZeros="0" zoomScaleNormal="100" zoomScaleSheetLayoutView="10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3" width="3.875" style="47" customWidth="1"/>
    <col min="14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576" t="s">
        <v>459</v>
      </c>
      <c r="B1" s="577"/>
      <c r="C1" s="577"/>
      <c r="D1" s="698" t="s">
        <v>37</v>
      </c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65"/>
      <c r="U1" s="565"/>
      <c r="V1" s="565"/>
      <c r="W1" s="565"/>
      <c r="X1" s="566" t="str">
        <f>集計表!AB1</f>
        <v>2025/12</v>
      </c>
      <c r="Y1" s="566"/>
      <c r="Z1" s="566"/>
      <c r="AA1" s="567"/>
    </row>
    <row r="2" spans="1:27" ht="18.75" customHeight="1">
      <c r="A2" s="560" t="s">
        <v>48</v>
      </c>
      <c r="B2" s="578"/>
      <c r="C2" s="561"/>
      <c r="D2" s="585">
        <v>2024</v>
      </c>
      <c r="E2" s="585"/>
      <c r="F2" s="648">
        <f>集計表!F2</f>
        <v>45994</v>
      </c>
      <c r="G2" s="648"/>
      <c r="H2" s="148" t="s">
        <v>1097</v>
      </c>
      <c r="I2" s="42"/>
      <c r="J2" s="42" t="s">
        <v>13</v>
      </c>
      <c r="K2" s="649">
        <f>集計表!L2</f>
        <v>45996</v>
      </c>
      <c r="L2" s="677"/>
      <c r="M2" s="677"/>
      <c r="N2" s="43" t="s">
        <v>49</v>
      </c>
      <c r="O2" s="44" t="s">
        <v>14</v>
      </c>
      <c r="P2" s="657">
        <f>集計表!R2</f>
        <v>45997</v>
      </c>
      <c r="Q2" s="657"/>
      <c r="R2" s="45" t="s">
        <v>18</v>
      </c>
      <c r="S2" s="118" t="s">
        <v>19</v>
      </c>
      <c r="T2" s="84" t="s">
        <v>20</v>
      </c>
      <c r="U2" s="558">
        <f>申込書!C9</f>
        <v>0</v>
      </c>
      <c r="V2" s="558"/>
      <c r="W2" s="558"/>
      <c r="X2" s="558"/>
      <c r="Y2" s="558"/>
      <c r="Z2" s="558"/>
      <c r="AA2" s="559"/>
    </row>
    <row r="3" spans="1:27" ht="18.75" customHeight="1">
      <c r="A3" s="579" t="s">
        <v>46</v>
      </c>
      <c r="B3" s="580"/>
      <c r="C3" s="581"/>
      <c r="D3" s="653">
        <f>集計表!D3</f>
        <v>0</v>
      </c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654"/>
      <c r="Q3" s="654"/>
      <c r="R3" s="654"/>
      <c r="S3" s="655"/>
      <c r="T3" s="84" t="s">
        <v>51</v>
      </c>
      <c r="U3" s="646">
        <f>集計表!N33</f>
        <v>0</v>
      </c>
      <c r="V3" s="646"/>
      <c r="W3" s="646"/>
      <c r="X3" s="646"/>
      <c r="Y3" s="646"/>
      <c r="Z3" s="646"/>
      <c r="AA3" s="48" t="s">
        <v>52</v>
      </c>
    </row>
    <row r="4" spans="1:27" ht="15" customHeight="1">
      <c r="A4" s="47" t="s">
        <v>1322</v>
      </c>
      <c r="U4" s="568" t="s">
        <v>6</v>
      </c>
      <c r="V4" s="568"/>
      <c r="W4" s="568"/>
      <c r="X4" s="149" t="s">
        <v>1608</v>
      </c>
      <c r="Y4" s="743">
        <f>T21</f>
        <v>0</v>
      </c>
      <c r="Z4" s="568"/>
      <c r="AA4" s="150" t="s">
        <v>22</v>
      </c>
    </row>
    <row r="5" spans="1:27" ht="12.75" customHeight="1">
      <c r="A5" s="86"/>
      <c r="B5" s="644" t="s">
        <v>23</v>
      </c>
      <c r="C5" s="642"/>
      <c r="D5" s="642"/>
      <c r="E5" s="119" t="s">
        <v>7</v>
      </c>
      <c r="F5" s="151" t="s">
        <v>8</v>
      </c>
      <c r="G5" s="642" t="s">
        <v>24</v>
      </c>
      <c r="H5" s="642"/>
      <c r="I5" s="642"/>
      <c r="J5" s="642"/>
      <c r="K5" s="642"/>
      <c r="L5" s="642"/>
      <c r="M5" s="643"/>
      <c r="O5" s="86"/>
      <c r="P5" s="644" t="s">
        <v>23</v>
      </c>
      <c r="Q5" s="642"/>
      <c r="R5" s="642"/>
      <c r="S5" s="119" t="s">
        <v>7</v>
      </c>
      <c r="T5" s="151" t="s">
        <v>8</v>
      </c>
      <c r="U5" s="642" t="s">
        <v>24</v>
      </c>
      <c r="V5" s="642"/>
      <c r="W5" s="642"/>
      <c r="X5" s="642"/>
      <c r="Y5" s="642"/>
      <c r="Z5" s="642"/>
      <c r="AA5" s="643"/>
    </row>
    <row r="6" spans="1:27" ht="12.75" customHeight="1">
      <c r="A6" s="611" t="s">
        <v>1621</v>
      </c>
      <c r="B6" s="737" t="s">
        <v>1612</v>
      </c>
      <c r="C6" s="738"/>
      <c r="D6" s="739"/>
      <c r="E6" s="90"/>
      <c r="F6" s="93"/>
      <c r="G6" s="740" t="s">
        <v>1616</v>
      </c>
      <c r="H6" s="741"/>
      <c r="I6" s="741"/>
      <c r="J6" s="741"/>
      <c r="K6" s="741"/>
      <c r="L6" s="741"/>
      <c r="M6" s="742"/>
      <c r="O6" s="611" t="s">
        <v>524</v>
      </c>
      <c r="P6" s="737" t="s">
        <v>508</v>
      </c>
      <c r="Q6" s="738"/>
      <c r="R6" s="739"/>
      <c r="S6" s="90"/>
      <c r="T6" s="93"/>
      <c r="U6" s="740" t="s">
        <v>505</v>
      </c>
      <c r="V6" s="741"/>
      <c r="W6" s="741"/>
      <c r="X6" s="741"/>
      <c r="Y6" s="741"/>
      <c r="Z6" s="741"/>
      <c r="AA6" s="742"/>
    </row>
    <row r="7" spans="1:27" ht="12.75" customHeight="1">
      <c r="A7" s="612"/>
      <c r="B7" s="681" t="s">
        <v>1613</v>
      </c>
      <c r="C7" s="682"/>
      <c r="D7" s="683"/>
      <c r="E7" s="92"/>
      <c r="F7" s="93"/>
      <c r="G7" s="494" t="s">
        <v>1617</v>
      </c>
      <c r="H7" s="495"/>
      <c r="I7" s="495"/>
      <c r="J7" s="495"/>
      <c r="K7" s="495"/>
      <c r="L7" s="495"/>
      <c r="M7" s="498"/>
      <c r="O7" s="612"/>
      <c r="P7" s="681" t="s">
        <v>1601</v>
      </c>
      <c r="Q7" s="682"/>
      <c r="R7" s="683"/>
      <c r="S7" s="92"/>
      <c r="T7" s="93"/>
      <c r="U7" s="494" t="s">
        <v>506</v>
      </c>
      <c r="V7" s="495"/>
      <c r="W7" s="495"/>
      <c r="X7" s="495"/>
      <c r="Y7" s="495"/>
      <c r="Z7" s="495"/>
      <c r="AA7" s="498"/>
    </row>
    <row r="8" spans="1:27" ht="12.75" customHeight="1">
      <c r="A8" s="612"/>
      <c r="B8" s="681" t="s">
        <v>1614</v>
      </c>
      <c r="C8" s="682"/>
      <c r="D8" s="683"/>
      <c r="E8" s="106"/>
      <c r="F8" s="93"/>
      <c r="G8" s="494" t="s">
        <v>1618</v>
      </c>
      <c r="H8" s="495"/>
      <c r="I8" s="495"/>
      <c r="J8" s="495"/>
      <c r="K8" s="495"/>
      <c r="L8" s="495"/>
      <c r="M8" s="498"/>
      <c r="O8" s="612"/>
      <c r="P8" s="681" t="s">
        <v>1602</v>
      </c>
      <c r="Q8" s="682"/>
      <c r="R8" s="683"/>
      <c r="S8" s="92"/>
      <c r="T8" s="93"/>
      <c r="U8" s="494" t="s">
        <v>1604</v>
      </c>
      <c r="V8" s="495"/>
      <c r="W8" s="495"/>
      <c r="X8" s="495"/>
      <c r="Y8" s="495"/>
      <c r="Z8" s="495"/>
      <c r="AA8" s="498"/>
    </row>
    <row r="9" spans="1:27" ht="12.75" customHeight="1">
      <c r="A9" s="612"/>
      <c r="B9" s="734" t="s">
        <v>1615</v>
      </c>
      <c r="C9" s="735"/>
      <c r="D9" s="736"/>
      <c r="E9" s="92"/>
      <c r="F9" s="93"/>
      <c r="G9" s="547" t="s">
        <v>1619</v>
      </c>
      <c r="H9" s="548"/>
      <c r="I9" s="548"/>
      <c r="J9" s="548"/>
      <c r="K9" s="548"/>
      <c r="L9" s="548"/>
      <c r="M9" s="607"/>
      <c r="O9" s="612"/>
      <c r="P9" s="681" t="s">
        <v>1603</v>
      </c>
      <c r="Q9" s="682"/>
      <c r="R9" s="683"/>
      <c r="S9" s="92"/>
      <c r="T9" s="93">
        <v>0</v>
      </c>
      <c r="U9" s="494" t="s">
        <v>1605</v>
      </c>
      <c r="V9" s="495"/>
      <c r="W9" s="495"/>
      <c r="X9" s="495"/>
      <c r="Y9" s="495"/>
      <c r="Z9" s="495"/>
      <c r="AA9" s="498"/>
    </row>
    <row r="10" spans="1:27" ht="12.75" customHeight="1">
      <c r="A10" s="613"/>
      <c r="B10" s="617" t="s">
        <v>10</v>
      </c>
      <c r="C10" s="517"/>
      <c r="D10" s="518"/>
      <c r="E10" s="96">
        <f>SUM(E6:E9)</f>
        <v>0</v>
      </c>
      <c r="F10" s="98">
        <f>SUM(F6:F9)</f>
        <v>0</v>
      </c>
      <c r="G10" s="624"/>
      <c r="H10" s="625"/>
      <c r="I10" s="625"/>
      <c r="J10" s="625"/>
      <c r="K10" s="625"/>
      <c r="L10" s="625"/>
      <c r="M10" s="626"/>
      <c r="O10" s="612"/>
      <c r="P10" s="681" t="s">
        <v>509</v>
      </c>
      <c r="Q10" s="682"/>
      <c r="R10" s="683"/>
      <c r="S10" s="92"/>
      <c r="T10" s="93"/>
      <c r="U10" s="494" t="s">
        <v>1541</v>
      </c>
      <c r="V10" s="495"/>
      <c r="W10" s="495"/>
      <c r="X10" s="495"/>
      <c r="Y10" s="495"/>
      <c r="Z10" s="495"/>
      <c r="AA10" s="498"/>
    </row>
    <row r="11" spans="1:27" ht="12.75" customHeight="1">
      <c r="A11" s="611" t="s">
        <v>522</v>
      </c>
      <c r="B11" s="152" t="s">
        <v>474</v>
      </c>
      <c r="C11" s="153"/>
      <c r="D11" s="154"/>
      <c r="E11" s="90"/>
      <c r="F11" s="93"/>
      <c r="G11" s="489" t="s">
        <v>461</v>
      </c>
      <c r="H11" s="490"/>
      <c r="I11" s="490"/>
      <c r="J11" s="490"/>
      <c r="K11" s="490"/>
      <c r="L11" s="490"/>
      <c r="M11" s="491"/>
      <c r="O11" s="612"/>
      <c r="P11" s="681" t="s">
        <v>510</v>
      </c>
      <c r="Q11" s="682"/>
      <c r="R11" s="683"/>
      <c r="S11" s="106"/>
      <c r="T11" s="93"/>
      <c r="U11" s="494" t="s">
        <v>1542</v>
      </c>
      <c r="V11" s="495"/>
      <c r="W11" s="495"/>
      <c r="X11" s="495"/>
      <c r="Y11" s="495"/>
      <c r="Z11" s="495"/>
      <c r="AA11" s="498"/>
    </row>
    <row r="12" spans="1:27" ht="12.75" customHeight="1">
      <c r="A12" s="612"/>
      <c r="B12" s="155" t="s">
        <v>475</v>
      </c>
      <c r="C12" s="156"/>
      <c r="D12" s="157"/>
      <c r="E12" s="92"/>
      <c r="F12" s="93"/>
      <c r="G12" s="494" t="s">
        <v>462</v>
      </c>
      <c r="H12" s="495"/>
      <c r="I12" s="495"/>
      <c r="J12" s="495"/>
      <c r="K12" s="495"/>
      <c r="L12" s="495"/>
      <c r="M12" s="498"/>
      <c r="O12" s="612"/>
      <c r="P12" s="734" t="s">
        <v>511</v>
      </c>
      <c r="Q12" s="735"/>
      <c r="R12" s="736"/>
      <c r="S12" s="92"/>
      <c r="T12" s="93"/>
      <c r="U12" s="547" t="s">
        <v>507</v>
      </c>
      <c r="V12" s="548"/>
      <c r="W12" s="548"/>
      <c r="X12" s="548"/>
      <c r="Y12" s="548"/>
      <c r="Z12" s="548"/>
      <c r="AA12" s="607"/>
    </row>
    <row r="13" spans="1:27" ht="12.75" customHeight="1">
      <c r="A13" s="612"/>
      <c r="B13" s="155" t="s">
        <v>476</v>
      </c>
      <c r="C13" s="156"/>
      <c r="D13" s="157"/>
      <c r="E13" s="106"/>
      <c r="F13" s="93"/>
      <c r="G13" s="494" t="s">
        <v>463</v>
      </c>
      <c r="H13" s="495"/>
      <c r="I13" s="495"/>
      <c r="J13" s="495"/>
      <c r="K13" s="495"/>
      <c r="L13" s="495"/>
      <c r="M13" s="498"/>
      <c r="O13" s="613"/>
      <c r="P13" s="617" t="s">
        <v>10</v>
      </c>
      <c r="Q13" s="517"/>
      <c r="R13" s="518"/>
      <c r="S13" s="96">
        <f>SUM(S6:S12)</f>
        <v>0</v>
      </c>
      <c r="T13" s="98">
        <f>SUM(T6:T12)</f>
        <v>0</v>
      </c>
      <c r="U13" s="624"/>
      <c r="V13" s="625"/>
      <c r="W13" s="625"/>
      <c r="X13" s="625"/>
      <c r="Y13" s="625"/>
      <c r="Z13" s="625"/>
      <c r="AA13" s="626"/>
    </row>
    <row r="14" spans="1:27" ht="12.75" customHeight="1">
      <c r="A14" s="612"/>
      <c r="B14" s="155" t="s">
        <v>477</v>
      </c>
      <c r="C14" s="156"/>
      <c r="D14" s="157"/>
      <c r="E14" s="92"/>
      <c r="F14" s="93"/>
      <c r="G14" s="494" t="s">
        <v>464</v>
      </c>
      <c r="H14" s="495"/>
      <c r="I14" s="495"/>
      <c r="J14" s="495"/>
      <c r="K14" s="495"/>
      <c r="L14" s="495"/>
      <c r="M14" s="498"/>
      <c r="O14" s="611" t="s">
        <v>525</v>
      </c>
      <c r="P14" s="737" t="s">
        <v>516</v>
      </c>
      <c r="Q14" s="738"/>
      <c r="R14" s="739"/>
      <c r="S14" s="90"/>
      <c r="T14" s="93"/>
      <c r="U14" s="740" t="s">
        <v>512</v>
      </c>
      <c r="V14" s="741"/>
      <c r="W14" s="741"/>
      <c r="X14" s="741"/>
      <c r="Y14" s="741"/>
      <c r="Z14" s="741"/>
      <c r="AA14" s="742"/>
    </row>
    <row r="15" spans="1:27" ht="12.75" customHeight="1">
      <c r="A15" s="612"/>
      <c r="B15" s="155" t="s">
        <v>478</v>
      </c>
      <c r="C15" s="156"/>
      <c r="D15" s="157"/>
      <c r="E15" s="92"/>
      <c r="F15" s="93"/>
      <c r="G15" s="494" t="s">
        <v>465</v>
      </c>
      <c r="H15" s="495"/>
      <c r="I15" s="495"/>
      <c r="J15" s="495"/>
      <c r="K15" s="495"/>
      <c r="L15" s="495"/>
      <c r="M15" s="498"/>
      <c r="O15" s="612"/>
      <c r="P15" s="681" t="s">
        <v>517</v>
      </c>
      <c r="Q15" s="682"/>
      <c r="R15" s="683"/>
      <c r="S15" s="92"/>
      <c r="T15" s="93"/>
      <c r="U15" s="494" t="s">
        <v>513</v>
      </c>
      <c r="V15" s="495"/>
      <c r="W15" s="495"/>
      <c r="X15" s="495"/>
      <c r="Y15" s="495"/>
      <c r="Z15" s="495"/>
      <c r="AA15" s="498"/>
    </row>
    <row r="16" spans="1:27" ht="12.75" customHeight="1">
      <c r="A16" s="612"/>
      <c r="B16" s="155" t="s">
        <v>479</v>
      </c>
      <c r="C16" s="156"/>
      <c r="D16" s="157"/>
      <c r="E16" s="92"/>
      <c r="F16" s="93"/>
      <c r="G16" s="494" t="s">
        <v>466</v>
      </c>
      <c r="H16" s="495"/>
      <c r="I16" s="495"/>
      <c r="J16" s="495"/>
      <c r="K16" s="495"/>
      <c r="L16" s="495"/>
      <c r="M16" s="498"/>
      <c r="O16" s="612"/>
      <c r="P16" s="681" t="s">
        <v>518</v>
      </c>
      <c r="Q16" s="682"/>
      <c r="R16" s="683"/>
      <c r="S16" s="106"/>
      <c r="T16" s="93"/>
      <c r="U16" s="494" t="s">
        <v>514</v>
      </c>
      <c r="V16" s="495"/>
      <c r="W16" s="495"/>
      <c r="X16" s="495"/>
      <c r="Y16" s="495"/>
      <c r="Z16" s="495"/>
      <c r="AA16" s="498"/>
    </row>
    <row r="17" spans="1:27" ht="12.75" customHeight="1">
      <c r="A17" s="612"/>
      <c r="B17" s="155" t="s">
        <v>480</v>
      </c>
      <c r="C17" s="156"/>
      <c r="D17" s="157"/>
      <c r="E17" s="92"/>
      <c r="F17" s="93"/>
      <c r="G17" s="494" t="s">
        <v>467</v>
      </c>
      <c r="H17" s="495"/>
      <c r="I17" s="495"/>
      <c r="J17" s="495"/>
      <c r="K17" s="495"/>
      <c r="L17" s="495"/>
      <c r="M17" s="498"/>
      <c r="O17" s="612"/>
      <c r="P17" s="734" t="s">
        <v>519</v>
      </c>
      <c r="Q17" s="735"/>
      <c r="R17" s="736"/>
      <c r="S17" s="92"/>
      <c r="T17" s="93"/>
      <c r="U17" s="547" t="s">
        <v>515</v>
      </c>
      <c r="V17" s="548"/>
      <c r="W17" s="548"/>
      <c r="X17" s="548"/>
      <c r="Y17" s="548"/>
      <c r="Z17" s="548"/>
      <c r="AA17" s="607"/>
    </row>
    <row r="18" spans="1:27" ht="12.75" customHeight="1">
      <c r="A18" s="612"/>
      <c r="B18" s="155" t="s">
        <v>481</v>
      </c>
      <c r="C18" s="156"/>
      <c r="D18" s="157"/>
      <c r="E18" s="92"/>
      <c r="F18" s="93"/>
      <c r="G18" s="494" t="s">
        <v>468</v>
      </c>
      <c r="H18" s="495"/>
      <c r="I18" s="495"/>
      <c r="J18" s="495"/>
      <c r="K18" s="495"/>
      <c r="L18" s="495"/>
      <c r="M18" s="498"/>
      <c r="O18" s="613"/>
      <c r="P18" s="617" t="s">
        <v>10</v>
      </c>
      <c r="Q18" s="517"/>
      <c r="R18" s="518"/>
      <c r="S18" s="96">
        <f>SUM(S14:S17)</f>
        <v>0</v>
      </c>
      <c r="T18" s="98">
        <f>SUM(T14:T17)</f>
        <v>0</v>
      </c>
      <c r="U18" s="624"/>
      <c r="V18" s="625"/>
      <c r="W18" s="625"/>
      <c r="X18" s="625"/>
      <c r="Y18" s="625"/>
      <c r="Z18" s="625"/>
      <c r="AA18" s="626"/>
    </row>
    <row r="19" spans="1:27" ht="12.75" customHeight="1">
      <c r="A19" s="612"/>
      <c r="B19" s="155" t="s">
        <v>482</v>
      </c>
      <c r="C19" s="156"/>
      <c r="D19" s="157"/>
      <c r="E19" s="92"/>
      <c r="F19" s="93"/>
      <c r="G19" s="494" t="s">
        <v>469</v>
      </c>
      <c r="H19" s="495"/>
      <c r="I19" s="495"/>
      <c r="J19" s="495"/>
      <c r="K19" s="495"/>
      <c r="L19" s="495"/>
      <c r="M19" s="498"/>
      <c r="T19" s="101"/>
      <c r="U19" s="101"/>
      <c r="V19" s="101"/>
      <c r="W19" s="101"/>
      <c r="X19" s="101"/>
      <c r="Y19" s="101"/>
      <c r="Z19" s="101"/>
      <c r="AA19" s="101"/>
    </row>
    <row r="20" spans="1:27" ht="12.75" customHeight="1">
      <c r="A20" s="612"/>
      <c r="B20" s="155" t="s">
        <v>483</v>
      </c>
      <c r="C20" s="156"/>
      <c r="D20" s="157"/>
      <c r="E20" s="92"/>
      <c r="F20" s="93"/>
      <c r="G20" s="494" t="s">
        <v>470</v>
      </c>
      <c r="H20" s="495"/>
      <c r="I20" s="495"/>
      <c r="J20" s="495"/>
      <c r="K20" s="495"/>
      <c r="L20" s="495"/>
      <c r="M20" s="498"/>
      <c r="T20" s="101"/>
      <c r="U20" s="101"/>
      <c r="V20" s="101"/>
      <c r="W20" s="101"/>
      <c r="X20" s="101"/>
      <c r="Y20" s="101"/>
      <c r="Z20" s="101"/>
      <c r="AA20" s="101"/>
    </row>
    <row r="21" spans="1:27" ht="12.75" customHeight="1">
      <c r="A21" s="612"/>
      <c r="B21" s="155" t="s">
        <v>484</v>
      </c>
      <c r="C21" s="156"/>
      <c r="D21" s="157"/>
      <c r="E21" s="92"/>
      <c r="F21" s="93"/>
      <c r="G21" s="494" t="s">
        <v>471</v>
      </c>
      <c r="H21" s="495"/>
      <c r="I21" s="495"/>
      <c r="J21" s="495"/>
      <c r="K21" s="495"/>
      <c r="L21" s="495"/>
      <c r="M21" s="498"/>
      <c r="O21" s="689" t="s">
        <v>460</v>
      </c>
      <c r="P21" s="568"/>
      <c r="Q21" s="568"/>
      <c r="R21" s="640"/>
      <c r="S21" s="158">
        <f>SUM(E10,E24,E42,S13,S18)</f>
        <v>0</v>
      </c>
      <c r="T21" s="133">
        <f>SUM(F10,F24,F42,T13,T18)</f>
        <v>0</v>
      </c>
      <c r="U21" s="101"/>
      <c r="V21" s="101"/>
      <c r="W21" s="101"/>
      <c r="X21" s="101"/>
      <c r="Y21" s="101"/>
      <c r="Z21" s="101"/>
      <c r="AA21" s="101"/>
    </row>
    <row r="22" spans="1:27" ht="12.75" customHeight="1">
      <c r="A22" s="612"/>
      <c r="B22" s="155" t="s">
        <v>485</v>
      </c>
      <c r="C22" s="156"/>
      <c r="D22" s="157"/>
      <c r="E22" s="92"/>
      <c r="F22" s="93"/>
      <c r="G22" s="494" t="s">
        <v>472</v>
      </c>
      <c r="H22" s="495"/>
      <c r="I22" s="495"/>
      <c r="J22" s="495"/>
      <c r="K22" s="495"/>
      <c r="L22" s="495"/>
      <c r="M22" s="498"/>
    </row>
    <row r="23" spans="1:27" ht="12.75" customHeight="1">
      <c r="A23" s="612"/>
      <c r="B23" s="155" t="s">
        <v>486</v>
      </c>
      <c r="C23" s="156"/>
      <c r="D23" s="157"/>
      <c r="E23" s="92"/>
      <c r="F23" s="93"/>
      <c r="G23" s="547" t="s">
        <v>473</v>
      </c>
      <c r="H23" s="548"/>
      <c r="I23" s="548"/>
      <c r="J23" s="548"/>
      <c r="K23" s="548"/>
      <c r="L23" s="548"/>
      <c r="M23" s="607"/>
      <c r="O23" s="744" t="s">
        <v>1622</v>
      </c>
      <c r="P23" s="744"/>
      <c r="Q23" s="744"/>
      <c r="R23" s="744"/>
      <c r="S23" s="744"/>
      <c r="T23" s="744"/>
    </row>
    <row r="24" spans="1:27" ht="12.75" customHeight="1">
      <c r="A24" s="613"/>
      <c r="B24" s="434" t="s">
        <v>9</v>
      </c>
      <c r="C24" s="434"/>
      <c r="D24" s="745"/>
      <c r="E24" s="96">
        <f>SUM(E11:E23)</f>
        <v>0</v>
      </c>
      <c r="F24" s="98">
        <f>SUM(F11:F23)</f>
        <v>0</v>
      </c>
      <c r="G24" s="624"/>
      <c r="H24" s="625"/>
      <c r="I24" s="625"/>
      <c r="J24" s="625"/>
      <c r="K24" s="625"/>
      <c r="L24" s="625"/>
      <c r="M24" s="626"/>
      <c r="O24" s="744"/>
      <c r="P24" s="744"/>
      <c r="Q24" s="744"/>
      <c r="R24" s="744"/>
      <c r="S24" s="744"/>
      <c r="T24" s="744"/>
    </row>
    <row r="25" spans="1:27" ht="12.75" customHeight="1">
      <c r="A25" s="611" t="s">
        <v>523</v>
      </c>
      <c r="B25" s="152" t="s">
        <v>489</v>
      </c>
      <c r="C25" s="153"/>
      <c r="D25" s="154"/>
      <c r="E25" s="105"/>
      <c r="F25" s="93"/>
      <c r="G25" s="489" t="s">
        <v>487</v>
      </c>
      <c r="H25" s="490"/>
      <c r="I25" s="490"/>
      <c r="J25" s="490"/>
      <c r="K25" s="490"/>
      <c r="L25" s="490"/>
      <c r="M25" s="491"/>
    </row>
    <row r="26" spans="1:27" ht="12.75" customHeight="1">
      <c r="A26" s="612"/>
      <c r="B26" s="159" t="s">
        <v>490</v>
      </c>
      <c r="C26" s="160"/>
      <c r="D26" s="161"/>
      <c r="E26" s="106"/>
      <c r="F26" s="93"/>
      <c r="G26" s="494" t="s">
        <v>488</v>
      </c>
      <c r="H26" s="495"/>
      <c r="I26" s="495"/>
      <c r="J26" s="495"/>
      <c r="K26" s="495"/>
      <c r="L26" s="495"/>
      <c r="M26" s="498"/>
    </row>
    <row r="27" spans="1:27" ht="12.75" customHeight="1">
      <c r="A27" s="612"/>
      <c r="B27" s="159" t="s">
        <v>491</v>
      </c>
      <c r="C27" s="160"/>
      <c r="D27" s="161"/>
      <c r="E27" s="106"/>
      <c r="F27" s="93"/>
      <c r="G27" s="494" t="s">
        <v>1549</v>
      </c>
      <c r="H27" s="495"/>
      <c r="I27" s="495"/>
      <c r="J27" s="495"/>
      <c r="K27" s="495"/>
      <c r="L27" s="495"/>
      <c r="M27" s="498"/>
    </row>
    <row r="28" spans="1:27" ht="12.75" customHeight="1">
      <c r="A28" s="612"/>
      <c r="B28" s="159" t="s">
        <v>492</v>
      </c>
      <c r="C28" s="160"/>
      <c r="D28" s="161"/>
      <c r="E28" s="106"/>
      <c r="F28" s="93"/>
      <c r="G28" s="494" t="s">
        <v>1550</v>
      </c>
      <c r="H28" s="495"/>
      <c r="I28" s="495"/>
      <c r="J28" s="495"/>
      <c r="K28" s="495"/>
      <c r="L28" s="495"/>
      <c r="M28" s="498"/>
    </row>
    <row r="29" spans="1:27" ht="12.75" customHeight="1">
      <c r="A29" s="612"/>
      <c r="B29" s="159" t="s">
        <v>493</v>
      </c>
      <c r="C29" s="160"/>
      <c r="D29" s="161"/>
      <c r="E29" s="106"/>
      <c r="F29" s="93"/>
      <c r="G29" s="494" t="s">
        <v>1551</v>
      </c>
      <c r="H29" s="495"/>
      <c r="I29" s="495"/>
      <c r="J29" s="495"/>
      <c r="K29" s="495"/>
      <c r="L29" s="495"/>
      <c r="M29" s="498"/>
    </row>
    <row r="30" spans="1:27" ht="12.75" customHeight="1">
      <c r="A30" s="612"/>
      <c r="B30" s="159" t="s">
        <v>494</v>
      </c>
      <c r="C30" s="160"/>
      <c r="D30" s="161"/>
      <c r="E30" s="106"/>
      <c r="F30" s="93"/>
      <c r="G30" s="494" t="s">
        <v>1552</v>
      </c>
      <c r="H30" s="495"/>
      <c r="I30" s="495"/>
      <c r="J30" s="495"/>
      <c r="K30" s="495"/>
      <c r="L30" s="495"/>
      <c r="M30" s="498"/>
    </row>
    <row r="31" spans="1:27" ht="12.75" customHeight="1">
      <c r="A31" s="612"/>
      <c r="B31" s="159" t="s">
        <v>495</v>
      </c>
      <c r="C31" s="160"/>
      <c r="D31" s="161"/>
      <c r="E31" s="106"/>
      <c r="F31" s="93"/>
      <c r="G31" s="494" t="s">
        <v>1553</v>
      </c>
      <c r="H31" s="495"/>
      <c r="I31" s="495"/>
      <c r="J31" s="495"/>
      <c r="K31" s="495"/>
      <c r="L31" s="495"/>
      <c r="M31" s="498"/>
    </row>
    <row r="32" spans="1:27" ht="12.75" customHeight="1">
      <c r="A32" s="612"/>
      <c r="B32" s="159" t="s">
        <v>496</v>
      </c>
      <c r="C32" s="160"/>
      <c r="D32" s="161"/>
      <c r="E32" s="106"/>
      <c r="F32" s="93"/>
      <c r="G32" s="494" t="s">
        <v>1554</v>
      </c>
      <c r="H32" s="495"/>
      <c r="I32" s="495"/>
      <c r="J32" s="495"/>
      <c r="K32" s="495"/>
      <c r="L32" s="495"/>
      <c r="M32" s="498"/>
    </row>
    <row r="33" spans="1:19" ht="12.75" customHeight="1">
      <c r="A33" s="612"/>
      <c r="B33" s="159" t="s">
        <v>497</v>
      </c>
      <c r="C33" s="160"/>
      <c r="D33" s="161"/>
      <c r="E33" s="106"/>
      <c r="F33" s="120"/>
      <c r="G33" s="494" t="s">
        <v>1555</v>
      </c>
      <c r="H33" s="495"/>
      <c r="I33" s="495"/>
      <c r="J33" s="495"/>
      <c r="K33" s="495"/>
      <c r="L33" s="495"/>
      <c r="M33" s="498"/>
    </row>
    <row r="34" spans="1:19" ht="12.75" customHeight="1">
      <c r="A34" s="612"/>
      <c r="B34" s="159" t="s">
        <v>498</v>
      </c>
      <c r="C34" s="160"/>
      <c r="D34" s="161"/>
      <c r="E34" s="106"/>
      <c r="F34" s="120"/>
      <c r="G34" s="494" t="s">
        <v>1556</v>
      </c>
      <c r="H34" s="495"/>
      <c r="I34" s="495"/>
      <c r="J34" s="495"/>
      <c r="K34" s="495"/>
      <c r="L34" s="495"/>
      <c r="M34" s="498"/>
    </row>
    <row r="35" spans="1:19" ht="12.75" customHeight="1">
      <c r="A35" s="612"/>
      <c r="B35" s="159" t="s">
        <v>499</v>
      </c>
      <c r="C35" s="160"/>
      <c r="D35" s="161"/>
      <c r="E35" s="106"/>
      <c r="F35" s="120"/>
      <c r="G35" s="494" t="s">
        <v>1557</v>
      </c>
      <c r="H35" s="495"/>
      <c r="I35" s="495"/>
      <c r="J35" s="495"/>
      <c r="K35" s="495"/>
      <c r="L35" s="495"/>
      <c r="M35" s="498"/>
    </row>
    <row r="36" spans="1:19" ht="12.75" customHeight="1">
      <c r="A36" s="612"/>
      <c r="B36" s="159" t="s">
        <v>1609</v>
      </c>
      <c r="C36" s="160"/>
      <c r="D36" s="161"/>
      <c r="E36" s="106"/>
      <c r="F36" s="120"/>
      <c r="G36" s="494" t="s">
        <v>1610</v>
      </c>
      <c r="H36" s="495"/>
      <c r="I36" s="495"/>
      <c r="J36" s="495"/>
      <c r="K36" s="495"/>
      <c r="L36" s="495"/>
      <c r="M36" s="498"/>
    </row>
    <row r="37" spans="1:19" ht="12.75" customHeight="1">
      <c r="A37" s="612"/>
      <c r="B37" s="159" t="s">
        <v>500</v>
      </c>
      <c r="C37" s="160"/>
      <c r="D37" s="161"/>
      <c r="E37" s="106"/>
      <c r="F37" s="120"/>
      <c r="G37" s="494" t="s">
        <v>1558</v>
      </c>
      <c r="H37" s="495"/>
      <c r="I37" s="495"/>
      <c r="J37" s="495"/>
      <c r="K37" s="495"/>
      <c r="L37" s="495"/>
      <c r="M37" s="498"/>
    </row>
    <row r="38" spans="1:19" ht="12.75" customHeight="1">
      <c r="A38" s="612"/>
      <c r="B38" s="159" t="s">
        <v>501</v>
      </c>
      <c r="C38" s="160"/>
      <c r="D38" s="161"/>
      <c r="E38" s="106"/>
      <c r="F38" s="120"/>
      <c r="G38" s="494" t="s">
        <v>1559</v>
      </c>
      <c r="H38" s="495"/>
      <c r="I38" s="495"/>
      <c r="J38" s="495"/>
      <c r="K38" s="495"/>
      <c r="L38" s="495"/>
      <c r="M38" s="498"/>
    </row>
    <row r="39" spans="1:19" ht="12.75" customHeight="1">
      <c r="A39" s="612"/>
      <c r="B39" s="155" t="s">
        <v>502</v>
      </c>
      <c r="C39" s="156"/>
      <c r="D39" s="157"/>
      <c r="E39" s="106"/>
      <c r="F39" s="93"/>
      <c r="G39" s="494" t="s">
        <v>1560</v>
      </c>
      <c r="H39" s="495"/>
      <c r="I39" s="495"/>
      <c r="J39" s="495"/>
      <c r="K39" s="495"/>
      <c r="L39" s="495"/>
      <c r="M39" s="498"/>
    </row>
    <row r="40" spans="1:19" ht="12.75" customHeight="1">
      <c r="A40" s="612"/>
      <c r="B40" s="155" t="s">
        <v>503</v>
      </c>
      <c r="C40" s="156"/>
      <c r="D40" s="157"/>
      <c r="E40" s="106"/>
      <c r="F40" s="93"/>
      <c r="G40" s="494" t="s">
        <v>1561</v>
      </c>
      <c r="H40" s="495"/>
      <c r="I40" s="495"/>
      <c r="J40" s="495"/>
      <c r="K40" s="495"/>
      <c r="L40" s="495"/>
      <c r="M40" s="498"/>
    </row>
    <row r="41" spans="1:19" ht="12.75" customHeight="1">
      <c r="A41" s="612"/>
      <c r="B41" s="162" t="s">
        <v>504</v>
      </c>
      <c r="C41" s="163"/>
      <c r="D41" s="164"/>
      <c r="E41" s="106"/>
      <c r="F41" s="93"/>
      <c r="G41" s="547" t="s">
        <v>1562</v>
      </c>
      <c r="H41" s="548"/>
      <c r="I41" s="548"/>
      <c r="J41" s="548"/>
      <c r="K41" s="548"/>
      <c r="L41" s="548"/>
      <c r="M41" s="607"/>
    </row>
    <row r="42" spans="1:19" ht="12.75" customHeight="1">
      <c r="A42" s="613"/>
      <c r="B42" s="617" t="s">
        <v>10</v>
      </c>
      <c r="C42" s="517"/>
      <c r="D42" s="518"/>
      <c r="E42" s="96">
        <f>SUM(E25:E41)</f>
        <v>0</v>
      </c>
      <c r="F42" s="98">
        <f>SUM(F25:F41)</f>
        <v>0</v>
      </c>
      <c r="G42" s="624"/>
      <c r="H42" s="625"/>
      <c r="I42" s="625"/>
      <c r="J42" s="625"/>
      <c r="K42" s="625"/>
      <c r="L42" s="625"/>
      <c r="M42" s="626"/>
    </row>
    <row r="43" spans="1:19" ht="12.75" customHeight="1"/>
    <row r="44" spans="1:19" ht="12.75" customHeight="1"/>
    <row r="45" spans="1:19" ht="12.75" customHeight="1">
      <c r="O45" s="165"/>
    </row>
    <row r="46" spans="1:19" ht="12.75" customHeight="1">
      <c r="P46" s="49"/>
      <c r="Q46" s="49"/>
      <c r="R46" s="49"/>
      <c r="S46" s="166"/>
    </row>
    <row r="47" spans="1:19" ht="12.75" customHeight="1"/>
    <row r="48" spans="1:19" ht="12.75" customHeight="1"/>
    <row r="49" spans="1:27" ht="12.75" customHeight="1"/>
    <row r="50" spans="1:27" ht="12.75" customHeight="1">
      <c r="T50" s="167"/>
    </row>
    <row r="51" spans="1:27" ht="12.75" customHeight="1"/>
    <row r="52" spans="1:27" ht="12.75" customHeight="1"/>
    <row r="53" spans="1:27" ht="12.75" customHeight="1">
      <c r="U53" s="168"/>
      <c r="V53" s="168"/>
      <c r="W53" s="168"/>
      <c r="X53" s="168"/>
      <c r="Y53" s="168"/>
      <c r="Z53" s="168"/>
      <c r="AA53" s="168"/>
    </row>
    <row r="54" spans="1:27" ht="12.75" customHeight="1"/>
    <row r="55" spans="1:27" s="111" customFormat="1" ht="12.75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</row>
    <row r="56" spans="1:27" ht="12.75" customHeight="1">
      <c r="N56" s="50"/>
    </row>
    <row r="57" spans="1:27" ht="12.75" customHeight="1">
      <c r="N57" s="50"/>
    </row>
    <row r="58" spans="1:27" ht="12.75" customHeight="1">
      <c r="N58" s="50"/>
      <c r="P58" s="67"/>
      <c r="Q58" s="67"/>
      <c r="R58" s="67"/>
      <c r="S58" s="67"/>
    </row>
    <row r="59" spans="1:27" ht="12.75" customHeight="1">
      <c r="N59" s="50"/>
    </row>
    <row r="60" spans="1:27" ht="12.75" customHeight="1">
      <c r="A60" s="111"/>
      <c r="N60" s="50"/>
    </row>
    <row r="61" spans="1:27" ht="12.75" customHeight="1"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50"/>
    </row>
    <row r="62" spans="1:27" ht="12.75" customHeight="1">
      <c r="N62" s="67"/>
      <c r="O62" s="67" t="s">
        <v>28</v>
      </c>
    </row>
    <row r="63" spans="1:27" ht="12.75" customHeight="1">
      <c r="A63" s="169"/>
      <c r="O63" s="67"/>
    </row>
    <row r="64" spans="1:27" ht="12.75" customHeight="1">
      <c r="A64" s="169"/>
      <c r="B64" s="170"/>
      <c r="C64" s="170"/>
      <c r="D64" s="170"/>
      <c r="E64" s="166"/>
      <c r="F64" s="1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</row>
    <row r="65" spans="1:27" ht="12.75" customHeight="1">
      <c r="A65" s="169"/>
      <c r="B65" s="170"/>
      <c r="C65" s="170"/>
      <c r="D65" s="170"/>
      <c r="E65" s="166"/>
      <c r="F65" s="167"/>
      <c r="N65" s="67"/>
      <c r="T65" s="67"/>
      <c r="U65" s="67"/>
      <c r="V65" s="67"/>
      <c r="W65" s="67"/>
      <c r="X65" s="67"/>
      <c r="Y65" s="67"/>
      <c r="Z65" s="67"/>
      <c r="AA65" s="67"/>
    </row>
    <row r="66" spans="1:27" ht="12.75" customHeight="1">
      <c r="A66" s="169"/>
      <c r="B66" s="170"/>
      <c r="C66" s="170"/>
      <c r="D66" s="170"/>
      <c r="E66" s="166"/>
      <c r="F66" s="167"/>
    </row>
    <row r="67" spans="1:27" ht="12.75" customHeight="1">
      <c r="B67" s="170"/>
      <c r="C67" s="170"/>
      <c r="D67" s="170"/>
      <c r="E67" s="166"/>
      <c r="F67" s="167"/>
    </row>
    <row r="68" spans="1:27" ht="15" customHeight="1">
      <c r="B68" s="170"/>
      <c r="C68" s="170"/>
      <c r="D68" s="170"/>
      <c r="E68" s="166"/>
    </row>
    <row r="69" spans="1:27">
      <c r="B69" s="170"/>
      <c r="C69" s="170"/>
      <c r="D69" s="170"/>
      <c r="E69" s="166"/>
    </row>
    <row r="70" spans="1:27" ht="14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</row>
    <row r="71" spans="1:27" ht="14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T71" s="67"/>
      <c r="U71" s="67"/>
      <c r="V71" s="67"/>
      <c r="W71" s="67"/>
      <c r="X71" s="67"/>
      <c r="Y71" s="67"/>
      <c r="Z71" s="67"/>
      <c r="AA71" s="67"/>
    </row>
  </sheetData>
  <mergeCells count="95">
    <mergeCell ref="G40:M40"/>
    <mergeCell ref="G37:M37"/>
    <mergeCell ref="G33:M33"/>
    <mergeCell ref="P15:R15"/>
    <mergeCell ref="B42:D42"/>
    <mergeCell ref="O23:T24"/>
    <mergeCell ref="G34:M34"/>
    <mergeCell ref="G31:M31"/>
    <mergeCell ref="B24:D24"/>
    <mergeCell ref="G42:M42"/>
    <mergeCell ref="G39:M39"/>
    <mergeCell ref="G41:M41"/>
    <mergeCell ref="P17:R17"/>
    <mergeCell ref="P16:R16"/>
    <mergeCell ref="G24:M24"/>
    <mergeCell ref="G29:M29"/>
    <mergeCell ref="G16:M16"/>
    <mergeCell ref="G23:M23"/>
    <mergeCell ref="O21:R21"/>
    <mergeCell ref="U17:AA17"/>
    <mergeCell ref="P18:R18"/>
    <mergeCell ref="G22:M22"/>
    <mergeCell ref="G21:M21"/>
    <mergeCell ref="U16:AA16"/>
    <mergeCell ref="U18:AA18"/>
    <mergeCell ref="A25:A42"/>
    <mergeCell ref="G36:M36"/>
    <mergeCell ref="G38:M38"/>
    <mergeCell ref="U8:AA8"/>
    <mergeCell ref="P13:R13"/>
    <mergeCell ref="U9:AA9"/>
    <mergeCell ref="P9:R9"/>
    <mergeCell ref="U13:AA13"/>
    <mergeCell ref="U11:AA11"/>
    <mergeCell ref="U12:AA12"/>
    <mergeCell ref="P10:R10"/>
    <mergeCell ref="P11:R11"/>
    <mergeCell ref="P12:R12"/>
    <mergeCell ref="U10:AA10"/>
    <mergeCell ref="G28:M28"/>
    <mergeCell ref="G17:M17"/>
    <mergeCell ref="G32:M32"/>
    <mergeCell ref="G18:M18"/>
    <mergeCell ref="G27:M27"/>
    <mergeCell ref="G26:M26"/>
    <mergeCell ref="G25:M25"/>
    <mergeCell ref="G19:M19"/>
    <mergeCell ref="G30:M30"/>
    <mergeCell ref="Y4:Z4"/>
    <mergeCell ref="G5:M5"/>
    <mergeCell ref="A3:C3"/>
    <mergeCell ref="G15:M15"/>
    <mergeCell ref="G11:M11"/>
    <mergeCell ref="G12:M12"/>
    <mergeCell ref="G14:M14"/>
    <mergeCell ref="U6:AA6"/>
    <mergeCell ref="U7:AA7"/>
    <mergeCell ref="P6:R6"/>
    <mergeCell ref="P7:R7"/>
    <mergeCell ref="G13:M13"/>
    <mergeCell ref="U15:AA15"/>
    <mergeCell ref="P14:R14"/>
    <mergeCell ref="U14:AA14"/>
    <mergeCell ref="G35:M35"/>
    <mergeCell ref="P8:R8"/>
    <mergeCell ref="A1:C1"/>
    <mergeCell ref="A2:C2"/>
    <mergeCell ref="D2:E2"/>
    <mergeCell ref="F2:G2"/>
    <mergeCell ref="K2:M2"/>
    <mergeCell ref="P2:Q2"/>
    <mergeCell ref="O6:O13"/>
    <mergeCell ref="O14:O18"/>
    <mergeCell ref="A11:A24"/>
    <mergeCell ref="A6:A10"/>
    <mergeCell ref="B5:D5"/>
    <mergeCell ref="D3:S3"/>
    <mergeCell ref="P5:R5"/>
    <mergeCell ref="G20:M20"/>
    <mergeCell ref="D1:W1"/>
    <mergeCell ref="X1:AA1"/>
    <mergeCell ref="B9:D9"/>
    <mergeCell ref="G9:M9"/>
    <mergeCell ref="B10:D10"/>
    <mergeCell ref="G10:M10"/>
    <mergeCell ref="B6:D6"/>
    <mergeCell ref="G6:M6"/>
    <mergeCell ref="B7:D7"/>
    <mergeCell ref="G7:M7"/>
    <mergeCell ref="B8:D8"/>
    <mergeCell ref="G8:M8"/>
    <mergeCell ref="U2:AA2"/>
    <mergeCell ref="U3:Z3"/>
    <mergeCell ref="U4:W4"/>
    <mergeCell ref="U5:AA5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47"/>
  </sheetPr>
  <dimension ref="A1:AA71"/>
  <sheetViews>
    <sheetView showZeros="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9" t="s">
        <v>345</v>
      </c>
      <c r="B1" s="800"/>
      <c r="C1" s="800"/>
      <c r="D1" s="789" t="s">
        <v>37</v>
      </c>
      <c r="E1" s="790"/>
      <c r="F1" s="790"/>
      <c r="G1" s="790"/>
      <c r="H1" s="790"/>
      <c r="I1" s="790"/>
      <c r="J1" s="790"/>
      <c r="K1" s="790"/>
      <c r="L1" s="790"/>
      <c r="M1" s="790"/>
      <c r="N1" s="790"/>
      <c r="O1" s="790"/>
      <c r="P1" s="790"/>
      <c r="Q1" s="790"/>
      <c r="R1" s="790"/>
      <c r="S1" s="790"/>
      <c r="T1" s="790"/>
      <c r="U1" s="790"/>
      <c r="V1" s="790"/>
      <c r="W1" s="790"/>
      <c r="X1" s="790"/>
      <c r="Y1" s="783" t="str">
        <f>集計表!AB1</f>
        <v>2025/12</v>
      </c>
      <c r="Z1" s="784"/>
      <c r="AA1" s="785"/>
    </row>
    <row r="2" spans="1:27" ht="18.75" customHeight="1">
      <c r="A2" s="801" t="s">
        <v>48</v>
      </c>
      <c r="B2" s="802"/>
      <c r="C2" s="803"/>
      <c r="D2" s="807">
        <v>2020</v>
      </c>
      <c r="E2" s="807"/>
      <c r="F2" s="797">
        <f>集計表!F2</f>
        <v>45994</v>
      </c>
      <c r="G2" s="797"/>
      <c r="H2" s="2" t="s">
        <v>1097</v>
      </c>
      <c r="I2" s="2" t="s">
        <v>38</v>
      </c>
      <c r="J2" s="791">
        <f>集計表!L2</f>
        <v>45996</v>
      </c>
      <c r="K2" s="792"/>
      <c r="L2" s="792"/>
      <c r="M2" s="792"/>
      <c r="N2" s="3" t="s">
        <v>49</v>
      </c>
      <c r="O2" s="4" t="s">
        <v>39</v>
      </c>
      <c r="P2" s="793">
        <f>集計表!R2</f>
        <v>45997</v>
      </c>
      <c r="Q2" s="793"/>
      <c r="R2" s="5" t="s">
        <v>40</v>
      </c>
      <c r="S2" s="6" t="s">
        <v>41</v>
      </c>
      <c r="T2" s="34" t="s">
        <v>20</v>
      </c>
      <c r="U2" s="786">
        <f>申込書!C9</f>
        <v>0</v>
      </c>
      <c r="V2" s="786"/>
      <c r="W2" s="786"/>
      <c r="X2" s="786"/>
      <c r="Y2" s="786"/>
      <c r="Z2" s="786"/>
      <c r="AA2" s="787"/>
    </row>
    <row r="3" spans="1:27" ht="18.75" customHeight="1">
      <c r="A3" s="804" t="s">
        <v>46</v>
      </c>
      <c r="B3" s="805"/>
      <c r="C3" s="806"/>
      <c r="D3" s="794">
        <f>集計表!D3</f>
        <v>0</v>
      </c>
      <c r="E3" s="795"/>
      <c r="F3" s="795"/>
      <c r="G3" s="795"/>
      <c r="H3" s="795"/>
      <c r="I3" s="795"/>
      <c r="J3" s="795"/>
      <c r="K3" s="795"/>
      <c r="L3" s="795"/>
      <c r="M3" s="795"/>
      <c r="N3" s="795"/>
      <c r="O3" s="795"/>
      <c r="P3" s="795"/>
      <c r="Q3" s="795"/>
      <c r="R3" s="795"/>
      <c r="S3" s="796"/>
      <c r="T3" s="34" t="s">
        <v>51</v>
      </c>
      <c r="U3" s="798">
        <f>SUM(申込書!J9)</f>
        <v>0</v>
      </c>
      <c r="V3" s="798"/>
      <c r="W3" s="798"/>
      <c r="X3" s="798"/>
      <c r="Y3" s="798"/>
      <c r="Z3" s="798"/>
      <c r="AA3" s="8" t="s">
        <v>52</v>
      </c>
    </row>
    <row r="4" spans="1:27" ht="18.75" customHeight="1">
      <c r="A4" s="7" t="s">
        <v>1322</v>
      </c>
      <c r="U4" s="750" t="s">
        <v>6</v>
      </c>
      <c r="V4" s="750"/>
      <c r="W4" s="12" t="s">
        <v>42</v>
      </c>
      <c r="X4" s="788">
        <f>F19</f>
        <v>0</v>
      </c>
      <c r="Y4" s="750"/>
      <c r="Z4" s="750"/>
      <c r="AA4" s="7" t="s">
        <v>43</v>
      </c>
    </row>
    <row r="5" spans="1:27" ht="12.75" customHeight="1">
      <c r="A5" s="13"/>
      <c r="B5" s="771" t="s">
        <v>44</v>
      </c>
      <c r="C5" s="772"/>
      <c r="D5" s="772"/>
      <c r="E5" s="30" t="s">
        <v>7</v>
      </c>
      <c r="F5" s="28" t="s">
        <v>8</v>
      </c>
      <c r="G5" s="772" t="s">
        <v>24</v>
      </c>
      <c r="H5" s="772"/>
      <c r="I5" s="772"/>
      <c r="J5" s="772"/>
      <c r="K5" s="772"/>
      <c r="L5" s="772"/>
      <c r="M5" s="773"/>
      <c r="O5" s="13"/>
      <c r="P5" s="771" t="s">
        <v>25</v>
      </c>
      <c r="Q5" s="772"/>
      <c r="R5" s="772"/>
      <c r="S5" s="30" t="s">
        <v>7</v>
      </c>
      <c r="T5" s="28" t="s">
        <v>8</v>
      </c>
      <c r="U5" s="772" t="s">
        <v>24</v>
      </c>
      <c r="V5" s="772"/>
      <c r="W5" s="772"/>
      <c r="X5" s="772"/>
      <c r="Y5" s="772"/>
      <c r="Z5" s="772"/>
      <c r="AA5" s="773"/>
    </row>
    <row r="6" spans="1:27" ht="12.75" customHeight="1">
      <c r="A6" s="815" t="s">
        <v>1284</v>
      </c>
      <c r="B6" s="777" t="s">
        <v>357</v>
      </c>
      <c r="C6" s="778"/>
      <c r="D6" s="779"/>
      <c r="E6" s="26">
        <v>690</v>
      </c>
      <c r="F6" s="26"/>
      <c r="G6" s="774" t="s">
        <v>347</v>
      </c>
      <c r="H6" s="775"/>
      <c r="I6" s="775"/>
      <c r="J6" s="775"/>
      <c r="K6" s="775"/>
      <c r="L6" s="775"/>
      <c r="M6" s="776"/>
      <c r="O6" s="780" t="s">
        <v>389</v>
      </c>
      <c r="P6" s="777" t="s">
        <v>370</v>
      </c>
      <c r="Q6" s="778"/>
      <c r="R6" s="779"/>
      <c r="S6" s="26">
        <v>870</v>
      </c>
      <c r="T6" s="25"/>
      <c r="U6" s="774" t="s">
        <v>367</v>
      </c>
      <c r="V6" s="775"/>
      <c r="W6" s="775"/>
      <c r="X6" s="775"/>
      <c r="Y6" s="775"/>
      <c r="Z6" s="775"/>
      <c r="AA6" s="776"/>
    </row>
    <row r="7" spans="1:27" ht="12.75" customHeight="1">
      <c r="A7" s="816"/>
      <c r="B7" s="752" t="s">
        <v>358</v>
      </c>
      <c r="C7" s="753"/>
      <c r="D7" s="754"/>
      <c r="E7" s="25">
        <v>570</v>
      </c>
      <c r="F7" s="25"/>
      <c r="G7" s="755" t="s">
        <v>348</v>
      </c>
      <c r="H7" s="756"/>
      <c r="I7" s="756"/>
      <c r="J7" s="756"/>
      <c r="K7" s="756"/>
      <c r="L7" s="756"/>
      <c r="M7" s="757"/>
      <c r="O7" s="781"/>
      <c r="P7" s="752" t="s">
        <v>371</v>
      </c>
      <c r="Q7" s="753"/>
      <c r="R7" s="754"/>
      <c r="S7" s="25">
        <v>560</v>
      </c>
      <c r="T7" s="25"/>
      <c r="U7" s="755" t="s">
        <v>368</v>
      </c>
      <c r="V7" s="756"/>
      <c r="W7" s="756"/>
      <c r="X7" s="756"/>
      <c r="Y7" s="756"/>
      <c r="Z7" s="756"/>
      <c r="AA7" s="757"/>
    </row>
    <row r="8" spans="1:27" ht="12.75" customHeight="1">
      <c r="A8" s="816"/>
      <c r="B8" s="752" t="s">
        <v>359</v>
      </c>
      <c r="C8" s="753"/>
      <c r="D8" s="754"/>
      <c r="E8" s="25">
        <v>430</v>
      </c>
      <c r="F8" s="25"/>
      <c r="G8" s="755" t="s">
        <v>349</v>
      </c>
      <c r="H8" s="756"/>
      <c r="I8" s="756"/>
      <c r="J8" s="756"/>
      <c r="K8" s="756"/>
      <c r="L8" s="756"/>
      <c r="M8" s="757"/>
      <c r="O8" s="781"/>
      <c r="P8" s="761" t="s">
        <v>372</v>
      </c>
      <c r="Q8" s="762"/>
      <c r="R8" s="763"/>
      <c r="S8" s="25">
        <v>490</v>
      </c>
      <c r="T8" s="25"/>
      <c r="U8" s="767" t="s">
        <v>369</v>
      </c>
      <c r="V8" s="768"/>
      <c r="W8" s="768"/>
      <c r="X8" s="768"/>
      <c r="Y8" s="768"/>
      <c r="Z8" s="768"/>
      <c r="AA8" s="769"/>
    </row>
    <row r="9" spans="1:27" ht="12.75" customHeight="1">
      <c r="A9" s="816"/>
      <c r="B9" s="752" t="s">
        <v>360</v>
      </c>
      <c r="C9" s="753"/>
      <c r="D9" s="754"/>
      <c r="E9" s="25">
        <v>600</v>
      </c>
      <c r="F9" s="25"/>
      <c r="G9" s="755" t="s">
        <v>350</v>
      </c>
      <c r="H9" s="756"/>
      <c r="I9" s="756"/>
      <c r="J9" s="756"/>
      <c r="K9" s="756"/>
      <c r="L9" s="756"/>
      <c r="M9" s="757"/>
      <c r="O9" s="782"/>
      <c r="P9" s="764" t="s">
        <v>10</v>
      </c>
      <c r="Q9" s="765"/>
      <c r="R9" s="770"/>
      <c r="S9" s="29">
        <f>SUM(S6:S8)</f>
        <v>1920</v>
      </c>
      <c r="T9" s="29">
        <f>SUM(T6:T8)</f>
        <v>0</v>
      </c>
      <c r="U9" s="749"/>
      <c r="V9" s="750"/>
      <c r="W9" s="750"/>
      <c r="X9" s="750"/>
      <c r="Y9" s="750"/>
      <c r="Z9" s="750"/>
      <c r="AA9" s="751"/>
    </row>
    <row r="10" spans="1:27" ht="12.75" customHeight="1">
      <c r="A10" s="816"/>
      <c r="B10" s="752" t="s">
        <v>361</v>
      </c>
      <c r="C10" s="753"/>
      <c r="D10" s="754"/>
      <c r="E10" s="25">
        <v>550</v>
      </c>
      <c r="F10" s="25"/>
      <c r="G10" s="755" t="s">
        <v>351</v>
      </c>
      <c r="H10" s="756"/>
      <c r="I10" s="756"/>
      <c r="J10" s="756"/>
      <c r="K10" s="756"/>
      <c r="L10" s="756"/>
      <c r="M10" s="757"/>
      <c r="O10" s="780" t="s">
        <v>390</v>
      </c>
      <c r="P10" s="777" t="s">
        <v>380</v>
      </c>
      <c r="Q10" s="778"/>
      <c r="R10" s="779"/>
      <c r="S10" s="26">
        <v>750</v>
      </c>
      <c r="T10" s="25"/>
      <c r="U10" s="808" t="s">
        <v>373</v>
      </c>
      <c r="V10" s="809"/>
      <c r="W10" s="809"/>
      <c r="X10" s="809"/>
      <c r="Y10" s="809"/>
      <c r="Z10" s="809"/>
      <c r="AA10" s="810"/>
    </row>
    <row r="11" spans="1:27" ht="12.75" customHeight="1">
      <c r="A11" s="816"/>
      <c r="B11" s="752" t="s">
        <v>362</v>
      </c>
      <c r="C11" s="753"/>
      <c r="D11" s="754"/>
      <c r="E11" s="25">
        <v>510</v>
      </c>
      <c r="F11" s="25"/>
      <c r="G11" s="755" t="s">
        <v>352</v>
      </c>
      <c r="H11" s="756"/>
      <c r="I11" s="756"/>
      <c r="J11" s="756"/>
      <c r="K11" s="756"/>
      <c r="L11" s="756"/>
      <c r="M11" s="757"/>
      <c r="O11" s="781"/>
      <c r="P11" s="752" t="s">
        <v>381</v>
      </c>
      <c r="Q11" s="753"/>
      <c r="R11" s="754"/>
      <c r="S11" s="25">
        <v>580</v>
      </c>
      <c r="T11" s="25"/>
      <c r="U11" s="746" t="s">
        <v>374</v>
      </c>
      <c r="V11" s="747"/>
      <c r="W11" s="747"/>
      <c r="X11" s="747"/>
      <c r="Y11" s="747"/>
      <c r="Z11" s="747"/>
      <c r="AA11" s="748"/>
    </row>
    <row r="12" spans="1:27" ht="12.75" customHeight="1">
      <c r="A12" s="816"/>
      <c r="B12" s="752" t="s">
        <v>363</v>
      </c>
      <c r="C12" s="753"/>
      <c r="D12" s="754"/>
      <c r="E12" s="25">
        <v>560</v>
      </c>
      <c r="F12" s="25"/>
      <c r="G12" s="755" t="s">
        <v>353</v>
      </c>
      <c r="H12" s="756"/>
      <c r="I12" s="756"/>
      <c r="J12" s="756"/>
      <c r="K12" s="756"/>
      <c r="L12" s="756"/>
      <c r="M12" s="757"/>
      <c r="O12" s="781"/>
      <c r="P12" s="752" t="s">
        <v>382</v>
      </c>
      <c r="Q12" s="753"/>
      <c r="R12" s="754"/>
      <c r="S12" s="25">
        <v>720</v>
      </c>
      <c r="T12" s="25"/>
      <c r="U12" s="746" t="s">
        <v>375</v>
      </c>
      <c r="V12" s="747"/>
      <c r="W12" s="747"/>
      <c r="X12" s="747"/>
      <c r="Y12" s="747"/>
      <c r="Z12" s="747"/>
      <c r="AA12" s="748"/>
    </row>
    <row r="13" spans="1:27" ht="12.75" customHeight="1">
      <c r="A13" s="816"/>
      <c r="B13" s="752" t="s">
        <v>364</v>
      </c>
      <c r="C13" s="753"/>
      <c r="D13" s="754"/>
      <c r="E13" s="25">
        <v>430</v>
      </c>
      <c r="F13" s="25"/>
      <c r="G13" s="755" t="s">
        <v>354</v>
      </c>
      <c r="H13" s="756"/>
      <c r="I13" s="756"/>
      <c r="J13" s="756"/>
      <c r="K13" s="756"/>
      <c r="L13" s="756"/>
      <c r="M13" s="757"/>
      <c r="O13" s="781"/>
      <c r="P13" s="752" t="s">
        <v>383</v>
      </c>
      <c r="Q13" s="753"/>
      <c r="R13" s="754"/>
      <c r="S13" s="25">
        <v>590</v>
      </c>
      <c r="T13" s="25"/>
      <c r="U13" s="746" t="s">
        <v>376</v>
      </c>
      <c r="V13" s="747"/>
      <c r="W13" s="747"/>
      <c r="X13" s="747"/>
      <c r="Y13" s="747"/>
      <c r="Z13" s="747"/>
      <c r="AA13" s="748"/>
    </row>
    <row r="14" spans="1:27" ht="12.75" customHeight="1">
      <c r="A14" s="816"/>
      <c r="B14" s="752" t="s">
        <v>365</v>
      </c>
      <c r="C14" s="753"/>
      <c r="D14" s="754"/>
      <c r="E14" s="25">
        <v>500</v>
      </c>
      <c r="F14" s="25"/>
      <c r="G14" s="755" t="s">
        <v>355</v>
      </c>
      <c r="H14" s="756"/>
      <c r="I14" s="756"/>
      <c r="J14" s="756"/>
      <c r="K14" s="756"/>
      <c r="L14" s="756"/>
      <c r="M14" s="757"/>
      <c r="O14" s="781"/>
      <c r="P14" s="752" t="s">
        <v>384</v>
      </c>
      <c r="Q14" s="753"/>
      <c r="R14" s="754"/>
      <c r="S14" s="25">
        <v>460</v>
      </c>
      <c r="T14" s="25"/>
      <c r="U14" s="746" t="s">
        <v>377</v>
      </c>
      <c r="V14" s="747"/>
      <c r="W14" s="747"/>
      <c r="X14" s="747"/>
      <c r="Y14" s="747"/>
      <c r="Z14" s="747"/>
      <c r="AA14" s="748"/>
    </row>
    <row r="15" spans="1:27" ht="12.75" customHeight="1">
      <c r="A15" s="816"/>
      <c r="B15" s="761" t="s">
        <v>366</v>
      </c>
      <c r="C15" s="762"/>
      <c r="D15" s="763"/>
      <c r="E15" s="25">
        <v>720</v>
      </c>
      <c r="F15" s="25"/>
      <c r="G15" s="767" t="s">
        <v>356</v>
      </c>
      <c r="H15" s="768"/>
      <c r="I15" s="768"/>
      <c r="J15" s="768"/>
      <c r="K15" s="768"/>
      <c r="L15" s="768"/>
      <c r="M15" s="769"/>
      <c r="O15" s="781"/>
      <c r="P15" s="752" t="s">
        <v>385</v>
      </c>
      <c r="Q15" s="753"/>
      <c r="R15" s="754"/>
      <c r="S15" s="25">
        <v>320</v>
      </c>
      <c r="T15" s="25"/>
      <c r="U15" s="746" t="s">
        <v>378</v>
      </c>
      <c r="V15" s="747"/>
      <c r="W15" s="747"/>
      <c r="X15" s="747"/>
      <c r="Y15" s="747"/>
      <c r="Z15" s="747"/>
      <c r="AA15" s="748"/>
    </row>
    <row r="16" spans="1:27" ht="12.75" customHeight="1">
      <c r="A16" s="817"/>
      <c r="B16" s="764" t="s">
        <v>10</v>
      </c>
      <c r="C16" s="765"/>
      <c r="D16" s="766"/>
      <c r="E16" s="29">
        <f>SUM(E6:E15)</f>
        <v>5560</v>
      </c>
      <c r="F16" s="29">
        <f>SUM(F6:F15)</f>
        <v>0</v>
      </c>
      <c r="G16" s="758"/>
      <c r="H16" s="759"/>
      <c r="I16" s="759"/>
      <c r="J16" s="759"/>
      <c r="K16" s="759"/>
      <c r="L16" s="759"/>
      <c r="M16" s="760"/>
      <c r="O16" s="781"/>
      <c r="P16" s="761" t="s">
        <v>386</v>
      </c>
      <c r="Q16" s="762"/>
      <c r="R16" s="763"/>
      <c r="S16" s="25">
        <v>740</v>
      </c>
      <c r="T16" s="25"/>
      <c r="U16" s="812" t="s">
        <v>379</v>
      </c>
      <c r="V16" s="813"/>
      <c r="W16" s="813"/>
      <c r="X16" s="813"/>
      <c r="Y16" s="813"/>
      <c r="Z16" s="813"/>
      <c r="AA16" s="814"/>
    </row>
    <row r="17" spans="1:27" ht="12.75" customHeight="1">
      <c r="B17" s="14"/>
      <c r="C17" s="14"/>
      <c r="D17" s="14"/>
      <c r="E17" s="19"/>
      <c r="F17" s="21"/>
      <c r="G17" s="15"/>
      <c r="H17" s="15"/>
      <c r="I17" s="15"/>
      <c r="J17" s="15"/>
      <c r="K17" s="15"/>
      <c r="L17" s="15"/>
      <c r="M17" s="15"/>
      <c r="O17" s="782"/>
      <c r="P17" s="764" t="s">
        <v>10</v>
      </c>
      <c r="Q17" s="765"/>
      <c r="R17" s="770"/>
      <c r="S17" s="29">
        <f>SUM(S10:S16)</f>
        <v>4160</v>
      </c>
      <c r="T17" s="29">
        <f>SUM(T10:T16)</f>
        <v>0</v>
      </c>
      <c r="U17" s="749"/>
      <c r="V17" s="750"/>
      <c r="W17" s="750"/>
      <c r="X17" s="750"/>
      <c r="Y17" s="750"/>
      <c r="Z17" s="750"/>
      <c r="AA17" s="751"/>
    </row>
    <row r="18" spans="1:27" ht="12.75" customHeight="1">
      <c r="B18" s="20"/>
      <c r="C18" s="20"/>
      <c r="D18" s="20"/>
      <c r="E18" s="17"/>
    </row>
    <row r="19" spans="1:27" ht="12.75" customHeight="1">
      <c r="A19" s="818" t="s">
        <v>346</v>
      </c>
      <c r="B19" s="819"/>
      <c r="C19" s="819"/>
      <c r="D19" s="820"/>
      <c r="E19" s="32">
        <f>SUM(E16,S17,S9)</f>
        <v>11640</v>
      </c>
      <c r="F19" s="32">
        <f>SUM(F16,T17,T9)</f>
        <v>0</v>
      </c>
    </row>
    <row r="20" spans="1:27" ht="12.75" customHeight="1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27" ht="12.75" customHeight="1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27" ht="12.75" customHeight="1">
      <c r="A22" s="811" t="s">
        <v>28</v>
      </c>
      <c r="B22" s="811"/>
      <c r="C22" s="811"/>
      <c r="D22" s="811"/>
      <c r="E22" s="811"/>
      <c r="F22" s="811"/>
      <c r="G22" s="811"/>
      <c r="H22" s="811"/>
      <c r="I22" s="811"/>
      <c r="J22" s="811"/>
      <c r="K22" s="811"/>
      <c r="L22" s="811"/>
      <c r="M22" s="811"/>
      <c r="N22" s="811"/>
      <c r="O22" s="811"/>
      <c r="P22" s="811"/>
      <c r="Q22" s="811"/>
      <c r="R22" s="811"/>
      <c r="S22" s="811"/>
      <c r="T22" s="811"/>
      <c r="U22" s="811"/>
      <c r="V22" s="811"/>
      <c r="W22" s="811"/>
      <c r="X22" s="811"/>
      <c r="Y22" s="811"/>
      <c r="Z22" s="811"/>
      <c r="AA22" s="811"/>
    </row>
    <row r="23" spans="1:27" ht="12.75" customHeight="1"/>
    <row r="24" spans="1:27" ht="12.75" customHeight="1"/>
    <row r="25" spans="1:27" ht="12.75" customHeight="1"/>
    <row r="26" spans="1:27" ht="12.75" customHeight="1"/>
    <row r="27" spans="1:27" ht="12.75" customHeight="1"/>
    <row r="28" spans="1:27" ht="12.75" customHeight="1"/>
    <row r="29" spans="1:27" ht="12.75" customHeight="1"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2.75" customHeight="1"/>
    <row r="31" spans="1:27" ht="12.75" customHeight="1"/>
    <row r="32" spans="1:27" ht="12.75" customHeight="1"/>
    <row r="33" spans="15:27" ht="12.75" customHeight="1"/>
    <row r="34" spans="15:27" ht="12.75" customHeight="1"/>
    <row r="35" spans="15:27" ht="12.75" customHeight="1"/>
    <row r="36" spans="15:27" ht="12.75" customHeight="1"/>
    <row r="37" spans="15:27" ht="12.75" customHeight="1"/>
    <row r="38" spans="15:27" ht="12.75" customHeight="1"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5:27" ht="12.75" customHeight="1"/>
    <row r="40" spans="15:27" ht="12.75" customHeight="1"/>
    <row r="41" spans="15:27" ht="12.75" customHeight="1"/>
    <row r="42" spans="15:27" ht="12.75" customHeight="1"/>
    <row r="43" spans="15:27" ht="12.75" customHeight="1"/>
    <row r="44" spans="15:27" ht="12.75" customHeight="1"/>
    <row r="45" spans="15:27" ht="12.75" customHeight="1"/>
    <row r="46" spans="15:27" ht="12.75" customHeight="1"/>
    <row r="47" spans="15:27" ht="12.75" customHeight="1"/>
    <row r="48" spans="15:27" ht="12.75" customHeight="1"/>
    <row r="49" spans="1:27" ht="12.75" customHeight="1"/>
    <row r="50" spans="1:27" ht="12.75" customHeight="1"/>
    <row r="51" spans="1:27" ht="12.75" customHeight="1"/>
    <row r="52" spans="1:27" ht="12.75" customHeight="1"/>
    <row r="53" spans="1:27" ht="12.75" customHeight="1"/>
    <row r="54" spans="1:27" ht="12.75" customHeight="1"/>
    <row r="55" spans="1:27" ht="12.75" customHeight="1"/>
    <row r="56" spans="1:27" ht="12.75" customHeight="1"/>
    <row r="57" spans="1:27" s="9" customFormat="1" ht="12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2.75" customHeight="1">
      <c r="N58" s="10"/>
    </row>
    <row r="59" spans="1:27" ht="12.75" customHeight="1">
      <c r="N59" s="11"/>
    </row>
    <row r="60" spans="1:27" ht="12.75" customHeight="1"/>
    <row r="61" spans="1:27" ht="12.75" customHeight="1"/>
    <row r="62" spans="1:27" ht="12.75" customHeight="1">
      <c r="N62" s="11"/>
    </row>
    <row r="63" spans="1:27" ht="12.75" customHeight="1"/>
    <row r="64" spans="1:27" ht="12.75" customHeight="1"/>
    <row r="65" spans="14:14" ht="12.75" customHeight="1"/>
    <row r="66" spans="14:14" ht="12.75" customHeight="1">
      <c r="N66" s="11"/>
    </row>
    <row r="67" spans="14:14" ht="12.75" customHeight="1">
      <c r="N67" s="11"/>
    </row>
    <row r="68" spans="14:14" ht="12.75" customHeight="1"/>
    <row r="69" spans="14:14" ht="12.75" customHeight="1"/>
    <row r="70" spans="14:14" ht="12.75" customHeight="1"/>
    <row r="71" spans="14:14" ht="15" customHeight="1"/>
  </sheetData>
  <mergeCells count="69">
    <mergeCell ref="A22:AA22"/>
    <mergeCell ref="U16:AA16"/>
    <mergeCell ref="P14:R14"/>
    <mergeCell ref="A6:A16"/>
    <mergeCell ref="A19:D19"/>
    <mergeCell ref="P15:R15"/>
    <mergeCell ref="O6:O9"/>
    <mergeCell ref="P9:R9"/>
    <mergeCell ref="P7:R7"/>
    <mergeCell ref="P11:R11"/>
    <mergeCell ref="B9:D9"/>
    <mergeCell ref="B6:D6"/>
    <mergeCell ref="B10:D10"/>
    <mergeCell ref="B8:D8"/>
    <mergeCell ref="B11:D11"/>
    <mergeCell ref="B7:D7"/>
    <mergeCell ref="U9:AA9"/>
    <mergeCell ref="P10:R10"/>
    <mergeCell ref="U10:AA10"/>
    <mergeCell ref="P8:R8"/>
    <mergeCell ref="P12:R12"/>
    <mergeCell ref="U11:AA11"/>
    <mergeCell ref="A1:C1"/>
    <mergeCell ref="A2:C2"/>
    <mergeCell ref="A3:C3"/>
    <mergeCell ref="B5:D5"/>
    <mergeCell ref="D2:E2"/>
    <mergeCell ref="Y1:AA1"/>
    <mergeCell ref="U2:AA2"/>
    <mergeCell ref="X4:Z4"/>
    <mergeCell ref="U4:V4"/>
    <mergeCell ref="D1:X1"/>
    <mergeCell ref="J2:M2"/>
    <mergeCell ref="P2:Q2"/>
    <mergeCell ref="D3:S3"/>
    <mergeCell ref="F2:G2"/>
    <mergeCell ref="U3:Z3"/>
    <mergeCell ref="P5:R5"/>
    <mergeCell ref="U5:AA5"/>
    <mergeCell ref="G5:M5"/>
    <mergeCell ref="U12:AA12"/>
    <mergeCell ref="U13:AA13"/>
    <mergeCell ref="G11:M11"/>
    <mergeCell ref="G7:M7"/>
    <mergeCell ref="G9:M9"/>
    <mergeCell ref="G8:M8"/>
    <mergeCell ref="G10:M10"/>
    <mergeCell ref="G6:M6"/>
    <mergeCell ref="U6:AA6"/>
    <mergeCell ref="U7:AA7"/>
    <mergeCell ref="U8:AA8"/>
    <mergeCell ref="P6:R6"/>
    <mergeCell ref="O10:O17"/>
    <mergeCell ref="U14:AA14"/>
    <mergeCell ref="U15:AA15"/>
    <mergeCell ref="U17:AA17"/>
    <mergeCell ref="B12:D12"/>
    <mergeCell ref="B14:D14"/>
    <mergeCell ref="G12:M12"/>
    <mergeCell ref="G16:M16"/>
    <mergeCell ref="B15:D15"/>
    <mergeCell ref="G13:M13"/>
    <mergeCell ref="B16:D16"/>
    <mergeCell ref="G15:M15"/>
    <mergeCell ref="B13:D13"/>
    <mergeCell ref="G14:M14"/>
    <mergeCell ref="P17:R17"/>
    <mergeCell ref="P13:R13"/>
    <mergeCell ref="P16:R16"/>
  </mergeCells>
  <phoneticPr fontId="20"/>
  <pageMargins left="0.43307086614173229" right="0.15748031496062992" top="0.39370078740157483" bottom="0.15748031496062992" header="0.19685039370078741" footer="0.1574803149606299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indexed="47"/>
  </sheetPr>
  <dimension ref="A1:AA74"/>
  <sheetViews>
    <sheetView showZeros="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5" width="5.5" style="7" customWidth="1"/>
    <col min="6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9" t="s">
        <v>387</v>
      </c>
      <c r="B1" s="800"/>
      <c r="C1" s="800"/>
      <c r="D1" s="789" t="s">
        <v>37</v>
      </c>
      <c r="E1" s="790"/>
      <c r="F1" s="790"/>
      <c r="G1" s="790"/>
      <c r="H1" s="790"/>
      <c r="I1" s="790"/>
      <c r="J1" s="790"/>
      <c r="K1" s="790"/>
      <c r="L1" s="790"/>
      <c r="M1" s="790"/>
      <c r="N1" s="790"/>
      <c r="O1" s="790"/>
      <c r="P1" s="790"/>
      <c r="Q1" s="790"/>
      <c r="R1" s="790"/>
      <c r="S1" s="790"/>
      <c r="T1" s="790"/>
      <c r="U1" s="790"/>
      <c r="V1" s="790"/>
      <c r="W1" s="790"/>
      <c r="X1" s="790"/>
      <c r="Y1" s="783" t="str">
        <f>集計表!AB1</f>
        <v>2025/12</v>
      </c>
      <c r="Z1" s="784"/>
      <c r="AA1" s="785"/>
    </row>
    <row r="2" spans="1:27" ht="18.75" customHeight="1">
      <c r="A2" s="801" t="s">
        <v>48</v>
      </c>
      <c r="B2" s="802"/>
      <c r="C2" s="803"/>
      <c r="D2" s="807">
        <v>2020</v>
      </c>
      <c r="E2" s="807"/>
      <c r="F2" s="797">
        <f>集計表!F2</f>
        <v>45994</v>
      </c>
      <c r="G2" s="797"/>
      <c r="H2" s="2" t="s">
        <v>1097</v>
      </c>
      <c r="I2" s="2" t="s">
        <v>13</v>
      </c>
      <c r="J2" s="791">
        <f>集計表!L2</f>
        <v>45996</v>
      </c>
      <c r="K2" s="792"/>
      <c r="L2" s="792"/>
      <c r="M2" s="792"/>
      <c r="N2" s="3" t="s">
        <v>49</v>
      </c>
      <c r="O2" s="4" t="s">
        <v>14</v>
      </c>
      <c r="P2" s="793">
        <f>集計表!R2</f>
        <v>45997</v>
      </c>
      <c r="Q2" s="793"/>
      <c r="R2" s="5" t="s">
        <v>18</v>
      </c>
      <c r="S2" s="6" t="s">
        <v>19</v>
      </c>
      <c r="T2" s="34" t="s">
        <v>20</v>
      </c>
      <c r="U2" s="786">
        <f>申込書!C9</f>
        <v>0</v>
      </c>
      <c r="V2" s="786"/>
      <c r="W2" s="786"/>
      <c r="X2" s="786"/>
      <c r="Y2" s="786"/>
      <c r="Z2" s="786"/>
      <c r="AA2" s="787"/>
    </row>
    <row r="3" spans="1:27" ht="18.75" customHeight="1">
      <c r="A3" s="804" t="s">
        <v>46</v>
      </c>
      <c r="B3" s="805"/>
      <c r="C3" s="806"/>
      <c r="D3" s="794">
        <f>集計表!D3</f>
        <v>0</v>
      </c>
      <c r="E3" s="795"/>
      <c r="F3" s="795"/>
      <c r="G3" s="795"/>
      <c r="H3" s="795"/>
      <c r="I3" s="795"/>
      <c r="J3" s="795"/>
      <c r="K3" s="795"/>
      <c r="L3" s="795"/>
      <c r="M3" s="795"/>
      <c r="N3" s="795"/>
      <c r="O3" s="795"/>
      <c r="P3" s="795"/>
      <c r="Q3" s="795"/>
      <c r="R3" s="795"/>
      <c r="S3" s="796"/>
      <c r="T3" s="34" t="s">
        <v>51</v>
      </c>
      <c r="U3" s="798">
        <f>集計表!N33</f>
        <v>0</v>
      </c>
      <c r="V3" s="798"/>
      <c r="W3" s="798"/>
      <c r="X3" s="798"/>
      <c r="Y3" s="798"/>
      <c r="Z3" s="798"/>
      <c r="AA3" s="8" t="s">
        <v>52</v>
      </c>
    </row>
    <row r="4" spans="1:27" ht="18.75" customHeight="1">
      <c r="A4" s="7" t="s">
        <v>1322</v>
      </c>
      <c r="U4" s="821" t="s">
        <v>6</v>
      </c>
      <c r="V4" s="821"/>
      <c r="W4" s="12" t="s">
        <v>21</v>
      </c>
      <c r="X4" s="822">
        <f>T20</f>
        <v>0</v>
      </c>
      <c r="Y4" s="821"/>
      <c r="Z4" s="821"/>
      <c r="AA4" s="7" t="s">
        <v>22</v>
      </c>
    </row>
    <row r="5" spans="1:27" ht="12.75" customHeight="1">
      <c r="A5" s="13"/>
      <c r="B5" s="771" t="s">
        <v>23</v>
      </c>
      <c r="C5" s="772"/>
      <c r="D5" s="772"/>
      <c r="E5" s="30" t="s">
        <v>7</v>
      </c>
      <c r="F5" s="31" t="s">
        <v>8</v>
      </c>
      <c r="G5" s="772" t="s">
        <v>24</v>
      </c>
      <c r="H5" s="772"/>
      <c r="I5" s="772"/>
      <c r="J5" s="772"/>
      <c r="K5" s="772"/>
      <c r="L5" s="772"/>
      <c r="M5" s="773"/>
      <c r="O5" s="13"/>
      <c r="P5" s="771" t="s">
        <v>23</v>
      </c>
      <c r="Q5" s="772"/>
      <c r="R5" s="772"/>
      <c r="S5" s="30" t="s">
        <v>7</v>
      </c>
      <c r="T5" s="31" t="s">
        <v>8</v>
      </c>
      <c r="U5" s="772" t="s">
        <v>24</v>
      </c>
      <c r="V5" s="772"/>
      <c r="W5" s="772"/>
      <c r="X5" s="772"/>
      <c r="Y5" s="772"/>
      <c r="Z5" s="772"/>
      <c r="AA5" s="773"/>
    </row>
    <row r="6" spans="1:27" ht="12.75" customHeight="1">
      <c r="A6" s="780" t="s">
        <v>455</v>
      </c>
      <c r="B6" s="777" t="s">
        <v>402</v>
      </c>
      <c r="C6" s="778"/>
      <c r="D6" s="779"/>
      <c r="E6" s="26">
        <v>560</v>
      </c>
      <c r="F6" s="25"/>
      <c r="G6" s="774" t="s">
        <v>391</v>
      </c>
      <c r="H6" s="775"/>
      <c r="I6" s="775"/>
      <c r="J6" s="775"/>
      <c r="K6" s="775"/>
      <c r="L6" s="775"/>
      <c r="M6" s="776"/>
      <c r="O6" s="823" t="s">
        <v>457</v>
      </c>
      <c r="P6" s="777" t="s">
        <v>435</v>
      </c>
      <c r="Q6" s="778"/>
      <c r="R6" s="779"/>
      <c r="S6" s="26">
        <v>610</v>
      </c>
      <c r="T6" s="25"/>
      <c r="U6" s="774" t="s">
        <v>441</v>
      </c>
      <c r="V6" s="775"/>
      <c r="W6" s="775"/>
      <c r="X6" s="775"/>
      <c r="Y6" s="775"/>
      <c r="Z6" s="775"/>
      <c r="AA6" s="776"/>
    </row>
    <row r="7" spans="1:27" ht="12.75" customHeight="1">
      <c r="A7" s="781"/>
      <c r="B7" s="752" t="s">
        <v>403</v>
      </c>
      <c r="C7" s="753"/>
      <c r="D7" s="754"/>
      <c r="E7" s="25">
        <v>540</v>
      </c>
      <c r="F7" s="25"/>
      <c r="G7" s="755" t="s">
        <v>392</v>
      </c>
      <c r="H7" s="756"/>
      <c r="I7" s="756"/>
      <c r="J7" s="756"/>
      <c r="K7" s="756"/>
      <c r="L7" s="756"/>
      <c r="M7" s="757"/>
      <c r="O7" s="824"/>
      <c r="P7" s="752" t="s">
        <v>436</v>
      </c>
      <c r="Q7" s="753"/>
      <c r="R7" s="754"/>
      <c r="S7" s="25">
        <v>500</v>
      </c>
      <c r="T7" s="25"/>
      <c r="U7" s="755" t="s">
        <v>442</v>
      </c>
      <c r="V7" s="756"/>
      <c r="W7" s="756"/>
      <c r="X7" s="756"/>
      <c r="Y7" s="756"/>
      <c r="Z7" s="756"/>
      <c r="AA7" s="757"/>
    </row>
    <row r="8" spans="1:27" ht="12.75" customHeight="1">
      <c r="A8" s="781"/>
      <c r="B8" s="752" t="s">
        <v>404</v>
      </c>
      <c r="C8" s="753"/>
      <c r="D8" s="754"/>
      <c r="E8" s="35">
        <v>990</v>
      </c>
      <c r="F8" s="25"/>
      <c r="G8" s="755" t="s">
        <v>393</v>
      </c>
      <c r="H8" s="756"/>
      <c r="I8" s="756"/>
      <c r="J8" s="756"/>
      <c r="K8" s="756"/>
      <c r="L8" s="756"/>
      <c r="M8" s="757"/>
      <c r="O8" s="824"/>
      <c r="P8" s="752" t="s">
        <v>437</v>
      </c>
      <c r="Q8" s="753"/>
      <c r="R8" s="754"/>
      <c r="S8" s="25">
        <v>430</v>
      </c>
      <c r="T8" s="25"/>
      <c r="U8" s="755" t="s">
        <v>443</v>
      </c>
      <c r="V8" s="756"/>
      <c r="W8" s="756"/>
      <c r="X8" s="756"/>
      <c r="Y8" s="756"/>
      <c r="Z8" s="756"/>
      <c r="AA8" s="757"/>
    </row>
    <row r="9" spans="1:27" ht="12.75" customHeight="1">
      <c r="A9" s="781"/>
      <c r="B9" s="752" t="s">
        <v>405</v>
      </c>
      <c r="C9" s="753"/>
      <c r="D9" s="754"/>
      <c r="E9" s="25">
        <v>460</v>
      </c>
      <c r="F9" s="25"/>
      <c r="G9" s="755" t="s">
        <v>394</v>
      </c>
      <c r="H9" s="756"/>
      <c r="I9" s="756"/>
      <c r="J9" s="756"/>
      <c r="K9" s="756"/>
      <c r="L9" s="756"/>
      <c r="M9" s="757"/>
      <c r="O9" s="824"/>
      <c r="P9" s="752" t="s">
        <v>438</v>
      </c>
      <c r="Q9" s="753"/>
      <c r="R9" s="754"/>
      <c r="S9" s="25">
        <v>420</v>
      </c>
      <c r="T9" s="25"/>
      <c r="U9" s="755" t="s">
        <v>444</v>
      </c>
      <c r="V9" s="756"/>
      <c r="W9" s="756"/>
      <c r="X9" s="756"/>
      <c r="Y9" s="756"/>
      <c r="Z9" s="756"/>
      <c r="AA9" s="757"/>
    </row>
    <row r="10" spans="1:27" ht="12.75" customHeight="1">
      <c r="A10" s="781"/>
      <c r="B10" s="752" t="s">
        <v>406</v>
      </c>
      <c r="C10" s="753"/>
      <c r="D10" s="754"/>
      <c r="E10" s="25">
        <v>520</v>
      </c>
      <c r="F10" s="25"/>
      <c r="G10" s="755" t="s">
        <v>395</v>
      </c>
      <c r="H10" s="756"/>
      <c r="I10" s="756"/>
      <c r="J10" s="756"/>
      <c r="K10" s="756"/>
      <c r="L10" s="756"/>
      <c r="M10" s="757"/>
      <c r="O10" s="824"/>
      <c r="P10" s="752" t="s">
        <v>439</v>
      </c>
      <c r="Q10" s="753"/>
      <c r="R10" s="754"/>
      <c r="S10" s="25">
        <v>760</v>
      </c>
      <c r="T10" s="25"/>
      <c r="U10" s="755" t="s">
        <v>445</v>
      </c>
      <c r="V10" s="756"/>
      <c r="W10" s="756"/>
      <c r="X10" s="756"/>
      <c r="Y10" s="756"/>
      <c r="Z10" s="756"/>
      <c r="AA10" s="757"/>
    </row>
    <row r="11" spans="1:27" ht="12.75" customHeight="1">
      <c r="A11" s="781"/>
      <c r="B11" s="752" t="s">
        <v>407</v>
      </c>
      <c r="C11" s="753"/>
      <c r="D11" s="754"/>
      <c r="E11" s="25">
        <v>500</v>
      </c>
      <c r="F11" s="25"/>
      <c r="G11" s="755" t="s">
        <v>396</v>
      </c>
      <c r="H11" s="756"/>
      <c r="I11" s="756"/>
      <c r="J11" s="756"/>
      <c r="K11" s="756"/>
      <c r="L11" s="756"/>
      <c r="M11" s="757"/>
      <c r="O11" s="824"/>
      <c r="P11" s="761" t="s">
        <v>440</v>
      </c>
      <c r="Q11" s="762"/>
      <c r="R11" s="763"/>
      <c r="S11" s="25">
        <v>840</v>
      </c>
      <c r="T11" s="25"/>
      <c r="U11" s="767" t="s">
        <v>446</v>
      </c>
      <c r="V11" s="768"/>
      <c r="W11" s="768"/>
      <c r="X11" s="768"/>
      <c r="Y11" s="768"/>
      <c r="Z11" s="768"/>
      <c r="AA11" s="769"/>
    </row>
    <row r="12" spans="1:27" ht="12.75" customHeight="1">
      <c r="A12" s="781"/>
      <c r="B12" s="752" t="s">
        <v>408</v>
      </c>
      <c r="C12" s="753"/>
      <c r="D12" s="754"/>
      <c r="E12" s="25">
        <v>650</v>
      </c>
      <c r="F12" s="25"/>
      <c r="G12" s="755" t="s">
        <v>397</v>
      </c>
      <c r="H12" s="756"/>
      <c r="I12" s="756"/>
      <c r="J12" s="756"/>
      <c r="K12" s="756"/>
      <c r="L12" s="756"/>
      <c r="M12" s="757"/>
      <c r="O12" s="825"/>
      <c r="P12" s="764" t="s">
        <v>10</v>
      </c>
      <c r="Q12" s="765"/>
      <c r="R12" s="770"/>
      <c r="S12" s="29">
        <f>SUM(S6:S11)</f>
        <v>3560</v>
      </c>
      <c r="T12" s="29">
        <f>SUM(T6:T11)</f>
        <v>0</v>
      </c>
      <c r="U12" s="749"/>
      <c r="V12" s="750"/>
      <c r="W12" s="750"/>
      <c r="X12" s="750"/>
      <c r="Y12" s="750"/>
      <c r="Z12" s="750"/>
      <c r="AA12" s="751"/>
    </row>
    <row r="13" spans="1:27" ht="12.75" customHeight="1">
      <c r="A13" s="781"/>
      <c r="B13" s="752" t="s">
        <v>409</v>
      </c>
      <c r="C13" s="753"/>
      <c r="D13" s="754"/>
      <c r="E13" s="25">
        <v>600</v>
      </c>
      <c r="F13" s="25"/>
      <c r="G13" s="755" t="s">
        <v>398</v>
      </c>
      <c r="H13" s="756"/>
      <c r="I13" s="756"/>
      <c r="J13" s="756"/>
      <c r="K13" s="756"/>
      <c r="L13" s="756"/>
      <c r="M13" s="757"/>
      <c r="O13" s="780" t="s">
        <v>458</v>
      </c>
      <c r="P13" s="777" t="s">
        <v>451</v>
      </c>
      <c r="Q13" s="778"/>
      <c r="R13" s="779"/>
      <c r="S13" s="26">
        <v>660</v>
      </c>
      <c r="T13" s="25"/>
      <c r="U13" s="774" t="s">
        <v>447</v>
      </c>
      <c r="V13" s="775"/>
      <c r="W13" s="775"/>
      <c r="X13" s="775"/>
      <c r="Y13" s="775"/>
      <c r="Z13" s="775"/>
      <c r="AA13" s="776"/>
    </row>
    <row r="14" spans="1:27" ht="12.75" customHeight="1">
      <c r="A14" s="781"/>
      <c r="B14" s="752" t="s">
        <v>410</v>
      </c>
      <c r="C14" s="753"/>
      <c r="D14" s="754"/>
      <c r="E14" s="25">
        <v>510</v>
      </c>
      <c r="F14" s="25"/>
      <c r="G14" s="755" t="s">
        <v>399</v>
      </c>
      <c r="H14" s="756"/>
      <c r="I14" s="756"/>
      <c r="J14" s="756"/>
      <c r="K14" s="756"/>
      <c r="L14" s="756"/>
      <c r="M14" s="757"/>
      <c r="O14" s="781"/>
      <c r="P14" s="752" t="s">
        <v>452</v>
      </c>
      <c r="Q14" s="753"/>
      <c r="R14" s="754"/>
      <c r="S14" s="25">
        <v>640</v>
      </c>
      <c r="T14" s="25"/>
      <c r="U14" s="755" t="s">
        <v>448</v>
      </c>
      <c r="V14" s="756"/>
      <c r="W14" s="756"/>
      <c r="X14" s="756"/>
      <c r="Y14" s="756"/>
      <c r="Z14" s="756"/>
      <c r="AA14" s="757"/>
    </row>
    <row r="15" spans="1:27" ht="12.75" customHeight="1">
      <c r="A15" s="781"/>
      <c r="B15" s="752" t="s">
        <v>411</v>
      </c>
      <c r="C15" s="753"/>
      <c r="D15" s="754"/>
      <c r="E15" s="25">
        <v>770</v>
      </c>
      <c r="F15" s="25"/>
      <c r="G15" s="755" t="s">
        <v>400</v>
      </c>
      <c r="H15" s="756"/>
      <c r="I15" s="756"/>
      <c r="J15" s="756"/>
      <c r="K15" s="756"/>
      <c r="L15" s="756"/>
      <c r="M15" s="757"/>
      <c r="O15" s="781"/>
      <c r="P15" s="752" t="s">
        <v>453</v>
      </c>
      <c r="Q15" s="753"/>
      <c r="R15" s="754"/>
      <c r="S15" s="25">
        <v>540</v>
      </c>
      <c r="T15" s="25"/>
      <c r="U15" s="755" t="s">
        <v>449</v>
      </c>
      <c r="V15" s="756"/>
      <c r="W15" s="756"/>
      <c r="X15" s="756"/>
      <c r="Y15" s="756"/>
      <c r="Z15" s="756"/>
      <c r="AA15" s="757"/>
    </row>
    <row r="16" spans="1:27" ht="12.75" customHeight="1">
      <c r="A16" s="781"/>
      <c r="B16" s="761" t="s">
        <v>412</v>
      </c>
      <c r="C16" s="762"/>
      <c r="D16" s="763"/>
      <c r="E16" s="25">
        <v>540</v>
      </c>
      <c r="F16" s="25"/>
      <c r="G16" s="767" t="s">
        <v>401</v>
      </c>
      <c r="H16" s="768"/>
      <c r="I16" s="768"/>
      <c r="J16" s="768"/>
      <c r="K16" s="768"/>
      <c r="L16" s="768"/>
      <c r="M16" s="769"/>
      <c r="O16" s="781"/>
      <c r="P16" s="761" t="s">
        <v>454</v>
      </c>
      <c r="Q16" s="762"/>
      <c r="R16" s="763"/>
      <c r="S16" s="25">
        <v>520</v>
      </c>
      <c r="T16" s="25"/>
      <c r="U16" s="767" t="s">
        <v>450</v>
      </c>
      <c r="V16" s="768"/>
      <c r="W16" s="768"/>
      <c r="X16" s="768"/>
      <c r="Y16" s="768"/>
      <c r="Z16" s="768"/>
      <c r="AA16" s="769"/>
    </row>
    <row r="17" spans="1:27" ht="12.75" customHeight="1">
      <c r="A17" s="782"/>
      <c r="B17" s="764" t="s">
        <v>10</v>
      </c>
      <c r="C17" s="765"/>
      <c r="D17" s="766"/>
      <c r="E17" s="29">
        <f>SUM(E6:E16)</f>
        <v>6640</v>
      </c>
      <c r="F17" s="29">
        <f>SUM(F6:F16)</f>
        <v>0</v>
      </c>
      <c r="G17" s="749"/>
      <c r="H17" s="750"/>
      <c r="I17" s="750"/>
      <c r="J17" s="750"/>
      <c r="K17" s="750"/>
      <c r="L17" s="750"/>
      <c r="M17" s="751"/>
      <c r="O17" s="782"/>
      <c r="P17" s="764" t="s">
        <v>10</v>
      </c>
      <c r="Q17" s="765"/>
      <c r="R17" s="770"/>
      <c r="S17" s="29">
        <f>SUM(S13:S16)</f>
        <v>2360</v>
      </c>
      <c r="T17" s="29">
        <f>SUM(T13:T16)</f>
        <v>0</v>
      </c>
      <c r="U17" s="749"/>
      <c r="V17" s="750"/>
      <c r="W17" s="750"/>
      <c r="X17" s="750"/>
      <c r="Y17" s="750"/>
      <c r="Z17" s="750"/>
      <c r="AA17" s="751"/>
    </row>
    <row r="18" spans="1:27" ht="12.75" customHeight="1">
      <c r="A18" s="780" t="s">
        <v>456</v>
      </c>
      <c r="B18" s="777" t="s">
        <v>424</v>
      </c>
      <c r="C18" s="778"/>
      <c r="D18" s="779"/>
      <c r="E18" s="26">
        <v>210</v>
      </c>
      <c r="F18" s="25"/>
      <c r="G18" s="774" t="s">
        <v>413</v>
      </c>
      <c r="H18" s="775"/>
      <c r="I18" s="775"/>
      <c r="J18" s="775"/>
      <c r="K18" s="775"/>
      <c r="L18" s="775"/>
      <c r="M18" s="776"/>
    </row>
    <row r="19" spans="1:27" ht="12.75" customHeight="1">
      <c r="A19" s="781"/>
      <c r="B19" s="752" t="s">
        <v>425</v>
      </c>
      <c r="C19" s="753"/>
      <c r="D19" s="754"/>
      <c r="E19" s="25">
        <v>290</v>
      </c>
      <c r="F19" s="25"/>
      <c r="G19" s="755" t="s">
        <v>414</v>
      </c>
      <c r="H19" s="756"/>
      <c r="I19" s="756"/>
      <c r="J19" s="756"/>
      <c r="K19" s="756"/>
      <c r="L19" s="756"/>
      <c r="M19" s="757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2.75" customHeight="1">
      <c r="A20" s="781"/>
      <c r="B20" s="752" t="s">
        <v>426</v>
      </c>
      <c r="C20" s="753"/>
      <c r="D20" s="754"/>
      <c r="E20" s="25">
        <v>520</v>
      </c>
      <c r="F20" s="25"/>
      <c r="G20" s="755" t="s">
        <v>415</v>
      </c>
      <c r="H20" s="756"/>
      <c r="I20" s="756"/>
      <c r="J20" s="756"/>
      <c r="K20" s="756"/>
      <c r="L20" s="756"/>
      <c r="M20" s="757"/>
      <c r="O20" s="818" t="s">
        <v>388</v>
      </c>
      <c r="P20" s="819"/>
      <c r="Q20" s="819"/>
      <c r="R20" s="820"/>
      <c r="S20" s="32">
        <f>SUM(S17,S12,E29,E17)</f>
        <v>18250</v>
      </c>
      <c r="T20" s="32">
        <f>SUM(T17,T12,F29,F17)</f>
        <v>0</v>
      </c>
    </row>
    <row r="21" spans="1:27" ht="12.75" customHeight="1">
      <c r="A21" s="781"/>
      <c r="B21" s="752" t="s">
        <v>427</v>
      </c>
      <c r="C21" s="753"/>
      <c r="D21" s="754"/>
      <c r="E21" s="25">
        <v>800</v>
      </c>
      <c r="F21" s="25"/>
      <c r="G21" s="755" t="s">
        <v>416</v>
      </c>
      <c r="H21" s="756"/>
      <c r="I21" s="756"/>
      <c r="J21" s="756"/>
      <c r="K21" s="756"/>
      <c r="L21" s="756"/>
      <c r="M21" s="757"/>
    </row>
    <row r="22" spans="1:27" ht="12.75" customHeight="1">
      <c r="A22" s="781"/>
      <c r="B22" s="752" t="s">
        <v>428</v>
      </c>
      <c r="C22" s="753"/>
      <c r="D22" s="754"/>
      <c r="E22" s="25">
        <v>510</v>
      </c>
      <c r="F22" s="25"/>
      <c r="G22" s="755" t="s">
        <v>417</v>
      </c>
      <c r="H22" s="756"/>
      <c r="I22" s="756"/>
      <c r="J22" s="756"/>
      <c r="K22" s="756"/>
      <c r="L22" s="756"/>
      <c r="M22" s="757"/>
    </row>
    <row r="23" spans="1:27" ht="12.75" customHeight="1">
      <c r="A23" s="781"/>
      <c r="B23" s="752" t="s">
        <v>429</v>
      </c>
      <c r="C23" s="753"/>
      <c r="D23" s="754"/>
      <c r="E23" s="25">
        <v>620</v>
      </c>
      <c r="F23" s="25"/>
      <c r="G23" s="755" t="s">
        <v>418</v>
      </c>
      <c r="H23" s="756"/>
      <c r="I23" s="756"/>
      <c r="J23" s="756"/>
      <c r="K23" s="756"/>
      <c r="L23" s="756"/>
      <c r="M23" s="757"/>
    </row>
    <row r="24" spans="1:27" ht="12.75" customHeight="1">
      <c r="A24" s="781"/>
      <c r="B24" s="752" t="s">
        <v>430</v>
      </c>
      <c r="C24" s="753"/>
      <c r="D24" s="754"/>
      <c r="E24" s="25">
        <v>700</v>
      </c>
      <c r="F24" s="25"/>
      <c r="G24" s="755" t="s">
        <v>419</v>
      </c>
      <c r="H24" s="756"/>
      <c r="I24" s="756"/>
      <c r="J24" s="756"/>
      <c r="K24" s="756"/>
      <c r="L24" s="756"/>
      <c r="M24" s="757"/>
    </row>
    <row r="25" spans="1:27" ht="12.75" customHeight="1">
      <c r="A25" s="781"/>
      <c r="B25" s="752" t="s">
        <v>431</v>
      </c>
      <c r="C25" s="753"/>
      <c r="D25" s="754"/>
      <c r="E25" s="25">
        <v>260</v>
      </c>
      <c r="F25" s="25"/>
      <c r="G25" s="755" t="s">
        <v>420</v>
      </c>
      <c r="H25" s="756"/>
      <c r="I25" s="756"/>
      <c r="J25" s="756"/>
      <c r="K25" s="756"/>
      <c r="L25" s="756"/>
      <c r="M25" s="757"/>
    </row>
    <row r="26" spans="1:27" ht="12.75" customHeight="1">
      <c r="A26" s="781"/>
      <c r="B26" s="752" t="s">
        <v>432</v>
      </c>
      <c r="C26" s="753"/>
      <c r="D26" s="754"/>
      <c r="E26" s="35">
        <v>830</v>
      </c>
      <c r="F26" s="25"/>
      <c r="G26" s="755" t="s">
        <v>421</v>
      </c>
      <c r="H26" s="756"/>
      <c r="I26" s="756"/>
      <c r="J26" s="756"/>
      <c r="K26" s="756"/>
      <c r="L26" s="756"/>
      <c r="M26" s="757"/>
    </row>
    <row r="27" spans="1:27" ht="12.75" customHeight="1">
      <c r="A27" s="781"/>
      <c r="B27" s="752" t="s">
        <v>433</v>
      </c>
      <c r="C27" s="753"/>
      <c r="D27" s="754"/>
      <c r="E27" s="35">
        <v>500</v>
      </c>
      <c r="F27" s="25"/>
      <c r="G27" s="755" t="s">
        <v>422</v>
      </c>
      <c r="H27" s="756"/>
      <c r="I27" s="756"/>
      <c r="J27" s="756"/>
      <c r="K27" s="756"/>
      <c r="L27" s="756"/>
      <c r="M27" s="757"/>
    </row>
    <row r="28" spans="1:27" ht="12.75" customHeight="1">
      <c r="A28" s="781"/>
      <c r="B28" s="761" t="s">
        <v>434</v>
      </c>
      <c r="C28" s="762"/>
      <c r="D28" s="763"/>
      <c r="E28" s="35">
        <v>450</v>
      </c>
      <c r="F28" s="25"/>
      <c r="G28" s="767" t="s">
        <v>423</v>
      </c>
      <c r="H28" s="768"/>
      <c r="I28" s="768"/>
      <c r="J28" s="768"/>
      <c r="K28" s="768"/>
      <c r="L28" s="768"/>
      <c r="M28" s="769"/>
    </row>
    <row r="29" spans="1:27" ht="12.75" customHeight="1">
      <c r="A29" s="782"/>
      <c r="B29" s="764" t="s">
        <v>10</v>
      </c>
      <c r="C29" s="765"/>
      <c r="D29" s="766"/>
      <c r="E29" s="29">
        <f>SUM(E18:E28)</f>
        <v>5690</v>
      </c>
      <c r="F29" s="29">
        <f>SUM(F18:F28)</f>
        <v>0</v>
      </c>
      <c r="G29" s="758"/>
      <c r="H29" s="759"/>
      <c r="I29" s="759"/>
      <c r="J29" s="759"/>
      <c r="K29" s="759"/>
      <c r="L29" s="759"/>
      <c r="M29" s="760"/>
    </row>
    <row r="30" spans="1:27" ht="12.75" customHeight="1"/>
    <row r="31" spans="1:27" ht="12.75" customHeight="1"/>
    <row r="32" spans="1:27" ht="12.75" customHeight="1">
      <c r="A32" s="811" t="s">
        <v>28</v>
      </c>
      <c r="B32" s="811"/>
      <c r="C32" s="811"/>
      <c r="D32" s="811"/>
      <c r="E32" s="811"/>
      <c r="F32" s="811"/>
      <c r="G32" s="811"/>
      <c r="H32" s="811"/>
      <c r="I32" s="811"/>
      <c r="J32" s="811"/>
      <c r="K32" s="811"/>
      <c r="L32" s="811"/>
      <c r="M32" s="811"/>
      <c r="N32" s="811"/>
      <c r="O32" s="811"/>
      <c r="P32" s="811"/>
      <c r="Q32" s="811"/>
      <c r="R32" s="811"/>
      <c r="S32" s="811"/>
      <c r="T32" s="811"/>
      <c r="U32" s="811"/>
      <c r="V32" s="811"/>
      <c r="W32" s="811"/>
      <c r="X32" s="811"/>
      <c r="Y32" s="811"/>
      <c r="Z32" s="811"/>
      <c r="AA32" s="811"/>
    </row>
    <row r="33" spans="1:13" ht="12.75" customHeight="1"/>
    <row r="34" spans="1:13" ht="12.75" customHeight="1"/>
    <row r="35" spans="1:13" ht="12.75" customHeight="1"/>
    <row r="36" spans="1:13" ht="12.75" customHeight="1"/>
    <row r="37" spans="1:13" ht="12.75" customHeight="1"/>
    <row r="38" spans="1:13" ht="12.75" customHeight="1"/>
    <row r="39" spans="1:13" ht="12.75" customHeight="1"/>
    <row r="40" spans="1:13" ht="12.75" customHeight="1"/>
    <row r="41" spans="1:13" ht="12.75" customHeight="1"/>
    <row r="42" spans="1:13" ht="12.75" customHeight="1">
      <c r="A42" s="18"/>
      <c r="B42" s="20"/>
      <c r="C42" s="20"/>
      <c r="D42" s="20"/>
      <c r="E42" s="17"/>
      <c r="F42" s="17"/>
    </row>
    <row r="43" spans="1:13" ht="12.75" customHeight="1"/>
    <row r="44" spans="1:13" ht="12.75" customHeight="1">
      <c r="A44" s="18"/>
      <c r="B44" s="11"/>
      <c r="C44" s="11"/>
      <c r="D44" s="11"/>
      <c r="E44" s="17"/>
      <c r="F44" s="17"/>
    </row>
    <row r="45" spans="1:13" ht="12.75" customHeight="1">
      <c r="B45" s="11"/>
      <c r="C45" s="11"/>
      <c r="D45" s="11"/>
      <c r="E45" s="17"/>
    </row>
    <row r="46" spans="1:13" ht="12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12.75" customHeight="1">
      <c r="E47" s="11"/>
      <c r="F47" s="11"/>
      <c r="G47" s="11"/>
      <c r="H47" s="11"/>
      <c r="I47" s="11"/>
      <c r="J47" s="11"/>
      <c r="K47" s="11"/>
      <c r="L47" s="11"/>
      <c r="M47" s="11"/>
    </row>
    <row r="48" spans="1:13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spans="14:14" ht="12.75" customHeight="1"/>
    <row r="66" spans="14:14" ht="12.75" customHeight="1"/>
    <row r="67" spans="14:14" ht="12.75" customHeight="1">
      <c r="N67" s="11"/>
    </row>
    <row r="68" spans="14:14" ht="12.75" customHeight="1"/>
    <row r="69" spans="14:14" ht="12.75" customHeight="1">
      <c r="N69" s="11"/>
    </row>
    <row r="70" spans="14:14" ht="15" customHeight="1"/>
    <row r="74" spans="14:14" ht="12">
      <c r="N74" s="11"/>
    </row>
  </sheetData>
  <mergeCells count="96">
    <mergeCell ref="A32:AA32"/>
    <mergeCell ref="A6:A17"/>
    <mergeCell ref="A18:A29"/>
    <mergeCell ref="O6:O12"/>
    <mergeCell ref="P16:R16"/>
    <mergeCell ref="P17:R17"/>
    <mergeCell ref="P10:R10"/>
    <mergeCell ref="P8:R8"/>
    <mergeCell ref="P9:R9"/>
    <mergeCell ref="B27:D27"/>
    <mergeCell ref="B24:D24"/>
    <mergeCell ref="B22:D22"/>
    <mergeCell ref="B23:D23"/>
    <mergeCell ref="B18:D18"/>
    <mergeCell ref="B19:D19"/>
    <mergeCell ref="B20:D20"/>
    <mergeCell ref="O13:O17"/>
    <mergeCell ref="G26:M26"/>
    <mergeCell ref="U12:AA12"/>
    <mergeCell ref="P7:R7"/>
    <mergeCell ref="B29:D29"/>
    <mergeCell ref="G29:M29"/>
    <mergeCell ref="G27:M27"/>
    <mergeCell ref="G25:M25"/>
    <mergeCell ref="B28:D28"/>
    <mergeCell ref="B25:D25"/>
    <mergeCell ref="B26:D26"/>
    <mergeCell ref="U16:AA16"/>
    <mergeCell ref="G28:M28"/>
    <mergeCell ref="P13:R13"/>
    <mergeCell ref="P14:R14"/>
    <mergeCell ref="P15:R15"/>
    <mergeCell ref="U9:AA9"/>
    <mergeCell ref="U6:AA6"/>
    <mergeCell ref="U13:AA13"/>
    <mergeCell ref="O20:R20"/>
    <mergeCell ref="G19:M19"/>
    <mergeCell ref="G20:M20"/>
    <mergeCell ref="P6:R6"/>
    <mergeCell ref="U8:AA8"/>
    <mergeCell ref="P12:R12"/>
    <mergeCell ref="P11:R11"/>
    <mergeCell ref="U11:AA11"/>
    <mergeCell ref="U17:AA17"/>
    <mergeCell ref="U14:AA14"/>
    <mergeCell ref="U15:AA15"/>
    <mergeCell ref="U7:AA7"/>
    <mergeCell ref="U10:AA10"/>
    <mergeCell ref="G22:M22"/>
    <mergeCell ref="G9:M9"/>
    <mergeCell ref="G12:M12"/>
    <mergeCell ref="G17:M17"/>
    <mergeCell ref="G18:M18"/>
    <mergeCell ref="G16:M16"/>
    <mergeCell ref="G10:M10"/>
    <mergeCell ref="G11:M11"/>
    <mergeCell ref="G21:M21"/>
    <mergeCell ref="G15:M15"/>
    <mergeCell ref="B13:D13"/>
    <mergeCell ref="B14:D14"/>
    <mergeCell ref="G7:M7"/>
    <mergeCell ref="G6:M6"/>
    <mergeCell ref="G13:M13"/>
    <mergeCell ref="G8:M8"/>
    <mergeCell ref="A3:C3"/>
    <mergeCell ref="D3:S3"/>
    <mergeCell ref="G24:M24"/>
    <mergeCell ref="G23:M23"/>
    <mergeCell ref="B16:D16"/>
    <mergeCell ref="B7:D7"/>
    <mergeCell ref="B6:D6"/>
    <mergeCell ref="B8:D8"/>
    <mergeCell ref="B10:D10"/>
    <mergeCell ref="B12:D12"/>
    <mergeCell ref="B21:D21"/>
    <mergeCell ref="B15:D15"/>
    <mergeCell ref="B17:D17"/>
    <mergeCell ref="G14:M14"/>
    <mergeCell ref="B9:D9"/>
    <mergeCell ref="B11:D11"/>
    <mergeCell ref="U5:AA5"/>
    <mergeCell ref="U3:Z3"/>
    <mergeCell ref="U4:V4"/>
    <mergeCell ref="X4:Z4"/>
    <mergeCell ref="A1:C1"/>
    <mergeCell ref="D1:X1"/>
    <mergeCell ref="Y1:AA1"/>
    <mergeCell ref="A2:C2"/>
    <mergeCell ref="D2:E2"/>
    <mergeCell ref="F2:G2"/>
    <mergeCell ref="J2:M2"/>
    <mergeCell ref="P2:Q2"/>
    <mergeCell ref="U2:AA2"/>
    <mergeCell ref="B5:D5"/>
    <mergeCell ref="G5:M5"/>
    <mergeCell ref="P5:R5"/>
  </mergeCells>
  <phoneticPr fontId="23"/>
  <pageMargins left="0.43307086614173229" right="0.15748031496062992" top="0.39370078740157483" bottom="0.17" header="0.19685039370078741" footer="0.17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indexed="47"/>
  </sheetPr>
  <dimension ref="A1:AA100"/>
  <sheetViews>
    <sheetView showZeros="0" topLeftCell="A1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9" t="s">
        <v>520</v>
      </c>
      <c r="B1" s="800"/>
      <c r="C1" s="800"/>
      <c r="D1" s="789" t="s">
        <v>37</v>
      </c>
      <c r="E1" s="790"/>
      <c r="F1" s="790"/>
      <c r="G1" s="790"/>
      <c r="H1" s="790"/>
      <c r="I1" s="790"/>
      <c r="J1" s="790"/>
      <c r="K1" s="790"/>
      <c r="L1" s="790"/>
      <c r="M1" s="790"/>
      <c r="N1" s="790"/>
      <c r="O1" s="790"/>
      <c r="P1" s="790"/>
      <c r="Q1" s="790"/>
      <c r="R1" s="790"/>
      <c r="S1" s="790"/>
      <c r="T1" s="790"/>
      <c r="U1" s="790"/>
      <c r="V1" s="790"/>
      <c r="W1" s="790"/>
      <c r="X1" s="790"/>
      <c r="Y1" s="783" t="str">
        <f>集計表!AB1</f>
        <v>2025/12</v>
      </c>
      <c r="Z1" s="784"/>
      <c r="AA1" s="785"/>
    </row>
    <row r="2" spans="1:27" ht="18.75" customHeight="1">
      <c r="A2" s="801" t="s">
        <v>48</v>
      </c>
      <c r="B2" s="802"/>
      <c r="C2" s="803"/>
      <c r="D2" s="807">
        <v>2020</v>
      </c>
      <c r="E2" s="807"/>
      <c r="F2" s="797">
        <f>集計表!F2</f>
        <v>45994</v>
      </c>
      <c r="G2" s="797"/>
      <c r="H2" s="2" t="s">
        <v>1097</v>
      </c>
      <c r="I2" s="2" t="s">
        <v>13</v>
      </c>
      <c r="J2" s="791">
        <f>集計表!L2</f>
        <v>45996</v>
      </c>
      <c r="K2" s="792"/>
      <c r="L2" s="792"/>
      <c r="M2" s="792"/>
      <c r="N2" s="3" t="s">
        <v>49</v>
      </c>
      <c r="O2" s="4" t="s">
        <v>14</v>
      </c>
      <c r="P2" s="793">
        <f>集計表!R2</f>
        <v>45997</v>
      </c>
      <c r="Q2" s="793"/>
      <c r="R2" s="5" t="s">
        <v>18</v>
      </c>
      <c r="S2" s="6" t="s">
        <v>19</v>
      </c>
      <c r="T2" s="34" t="s">
        <v>20</v>
      </c>
      <c r="U2" s="786">
        <f>申込書!C9</f>
        <v>0</v>
      </c>
      <c r="V2" s="786"/>
      <c r="W2" s="786"/>
      <c r="X2" s="786"/>
      <c r="Y2" s="786"/>
      <c r="Z2" s="786"/>
      <c r="AA2" s="787"/>
    </row>
    <row r="3" spans="1:27" ht="18.75" customHeight="1">
      <c r="A3" s="804" t="s">
        <v>46</v>
      </c>
      <c r="B3" s="805"/>
      <c r="C3" s="806"/>
      <c r="D3" s="794">
        <f>集計表!D3</f>
        <v>0</v>
      </c>
      <c r="E3" s="795"/>
      <c r="F3" s="795"/>
      <c r="G3" s="795"/>
      <c r="H3" s="795"/>
      <c r="I3" s="795"/>
      <c r="J3" s="795"/>
      <c r="K3" s="795"/>
      <c r="L3" s="795"/>
      <c r="M3" s="795"/>
      <c r="N3" s="795"/>
      <c r="O3" s="795"/>
      <c r="P3" s="795"/>
      <c r="Q3" s="795"/>
      <c r="R3" s="795"/>
      <c r="S3" s="796"/>
      <c r="T3" s="34" t="s">
        <v>51</v>
      </c>
      <c r="U3" s="798">
        <f>集計表!N33</f>
        <v>0</v>
      </c>
      <c r="V3" s="798"/>
      <c r="W3" s="798"/>
      <c r="X3" s="798"/>
      <c r="Y3" s="798"/>
      <c r="Z3" s="798"/>
      <c r="AA3" s="8" t="s">
        <v>52</v>
      </c>
    </row>
    <row r="4" spans="1:27" ht="18.75" customHeight="1">
      <c r="A4" s="7" t="s">
        <v>1322</v>
      </c>
      <c r="U4" s="750" t="s">
        <v>6</v>
      </c>
      <c r="V4" s="750"/>
      <c r="W4" s="12" t="s">
        <v>21</v>
      </c>
      <c r="X4" s="788">
        <f>T15</f>
        <v>0</v>
      </c>
      <c r="Y4" s="750"/>
      <c r="Z4" s="750"/>
      <c r="AA4" s="7" t="s">
        <v>22</v>
      </c>
    </row>
    <row r="5" spans="1:27" ht="12.75" customHeight="1">
      <c r="A5" s="13"/>
      <c r="B5" s="771" t="s">
        <v>23</v>
      </c>
      <c r="C5" s="772"/>
      <c r="D5" s="772"/>
      <c r="E5" s="30" t="s">
        <v>7</v>
      </c>
      <c r="F5" s="31" t="s">
        <v>8</v>
      </c>
      <c r="G5" s="772" t="s">
        <v>24</v>
      </c>
      <c r="H5" s="772"/>
      <c r="I5" s="772"/>
      <c r="J5" s="772"/>
      <c r="K5" s="772"/>
      <c r="L5" s="772"/>
      <c r="M5" s="773"/>
      <c r="O5" s="13"/>
      <c r="P5" s="771" t="s">
        <v>23</v>
      </c>
      <c r="Q5" s="772"/>
      <c r="R5" s="772"/>
      <c r="S5" s="30" t="s">
        <v>7</v>
      </c>
      <c r="T5" s="31" t="s">
        <v>8</v>
      </c>
      <c r="U5" s="772" t="s">
        <v>24</v>
      </c>
      <c r="V5" s="772"/>
      <c r="W5" s="772"/>
      <c r="X5" s="772"/>
      <c r="Y5" s="772"/>
      <c r="Z5" s="772"/>
      <c r="AA5" s="773"/>
    </row>
    <row r="6" spans="1:27" ht="12.75" customHeight="1">
      <c r="A6" s="780" t="s">
        <v>604</v>
      </c>
      <c r="B6" s="777" t="s">
        <v>534</v>
      </c>
      <c r="C6" s="778"/>
      <c r="D6" s="779"/>
      <c r="E6" s="26">
        <v>350</v>
      </c>
      <c r="F6" s="25"/>
      <c r="G6" s="834" t="s">
        <v>526</v>
      </c>
      <c r="H6" s="835"/>
      <c r="I6" s="835"/>
      <c r="J6" s="835"/>
      <c r="K6" s="835"/>
      <c r="L6" s="835"/>
      <c r="M6" s="836"/>
      <c r="O6" s="823" t="s">
        <v>1320</v>
      </c>
      <c r="P6" s="777" t="s">
        <v>596</v>
      </c>
      <c r="Q6" s="778"/>
      <c r="R6" s="779"/>
      <c r="S6" s="26">
        <v>410</v>
      </c>
      <c r="T6" s="25"/>
      <c r="U6" s="774" t="s">
        <v>592</v>
      </c>
      <c r="V6" s="775"/>
      <c r="W6" s="775"/>
      <c r="X6" s="775"/>
      <c r="Y6" s="775"/>
      <c r="Z6" s="775"/>
      <c r="AA6" s="776"/>
    </row>
    <row r="7" spans="1:27" ht="12.75" customHeight="1">
      <c r="A7" s="781"/>
      <c r="B7" s="752" t="s">
        <v>535</v>
      </c>
      <c r="C7" s="753"/>
      <c r="D7" s="754"/>
      <c r="E7" s="25">
        <v>300</v>
      </c>
      <c r="F7" s="25"/>
      <c r="G7" s="826" t="s">
        <v>527</v>
      </c>
      <c r="H7" s="827"/>
      <c r="I7" s="827"/>
      <c r="J7" s="827"/>
      <c r="K7" s="827"/>
      <c r="L7" s="827"/>
      <c r="M7" s="828"/>
      <c r="O7" s="824"/>
      <c r="P7" s="752" t="s">
        <v>597</v>
      </c>
      <c r="Q7" s="753"/>
      <c r="R7" s="754"/>
      <c r="S7" s="25">
        <v>390</v>
      </c>
      <c r="T7" s="25"/>
      <c r="U7" s="755" t="s">
        <v>593</v>
      </c>
      <c r="V7" s="756"/>
      <c r="W7" s="756"/>
      <c r="X7" s="756"/>
      <c r="Y7" s="756"/>
      <c r="Z7" s="756"/>
      <c r="AA7" s="757"/>
    </row>
    <row r="8" spans="1:27" ht="12.75" customHeight="1">
      <c r="A8" s="781"/>
      <c r="B8" s="752" t="s">
        <v>536</v>
      </c>
      <c r="C8" s="753"/>
      <c r="D8" s="754"/>
      <c r="E8" s="25">
        <v>290</v>
      </c>
      <c r="F8" s="25"/>
      <c r="G8" s="826" t="s">
        <v>528</v>
      </c>
      <c r="H8" s="827"/>
      <c r="I8" s="827"/>
      <c r="J8" s="827"/>
      <c r="K8" s="827"/>
      <c r="L8" s="827"/>
      <c r="M8" s="828"/>
      <c r="O8" s="824"/>
      <c r="P8" s="752" t="s">
        <v>598</v>
      </c>
      <c r="Q8" s="753"/>
      <c r="R8" s="754"/>
      <c r="S8" s="25">
        <v>320</v>
      </c>
      <c r="T8" s="25"/>
      <c r="U8" s="755" t="s">
        <v>594</v>
      </c>
      <c r="V8" s="756"/>
      <c r="W8" s="756"/>
      <c r="X8" s="756"/>
      <c r="Y8" s="756"/>
      <c r="Z8" s="756"/>
      <c r="AA8" s="757"/>
    </row>
    <row r="9" spans="1:27" ht="12.75" customHeight="1">
      <c r="A9" s="781"/>
      <c r="B9" s="752" t="s">
        <v>537</v>
      </c>
      <c r="C9" s="753"/>
      <c r="D9" s="754"/>
      <c r="E9" s="25">
        <v>570</v>
      </c>
      <c r="F9" s="25"/>
      <c r="G9" s="826" t="s">
        <v>529</v>
      </c>
      <c r="H9" s="827"/>
      <c r="I9" s="827"/>
      <c r="J9" s="827"/>
      <c r="K9" s="827"/>
      <c r="L9" s="827"/>
      <c r="M9" s="828"/>
      <c r="O9" s="824"/>
      <c r="P9" s="752" t="s">
        <v>599</v>
      </c>
      <c r="Q9" s="753"/>
      <c r="R9" s="754"/>
      <c r="S9" s="25">
        <v>250</v>
      </c>
      <c r="T9" s="25"/>
      <c r="U9" s="755" t="s">
        <v>595</v>
      </c>
      <c r="V9" s="756"/>
      <c r="W9" s="756"/>
      <c r="X9" s="756"/>
      <c r="Y9" s="756"/>
      <c r="Z9" s="756"/>
      <c r="AA9" s="757"/>
    </row>
    <row r="10" spans="1:27" ht="12.75" customHeight="1">
      <c r="A10" s="781"/>
      <c r="B10" s="752" t="s">
        <v>538</v>
      </c>
      <c r="C10" s="753"/>
      <c r="D10" s="754"/>
      <c r="E10" s="25">
        <v>480</v>
      </c>
      <c r="F10" s="25"/>
      <c r="G10" s="826" t="s">
        <v>530</v>
      </c>
      <c r="H10" s="827"/>
      <c r="I10" s="827"/>
      <c r="J10" s="827"/>
      <c r="K10" s="827"/>
      <c r="L10" s="827"/>
      <c r="M10" s="828"/>
      <c r="O10" s="825"/>
      <c r="P10" s="764" t="s">
        <v>10</v>
      </c>
      <c r="Q10" s="765"/>
      <c r="R10" s="770"/>
      <c r="S10" s="29">
        <f>SUM(S6:S9)</f>
        <v>1370</v>
      </c>
      <c r="T10" s="29">
        <f>SUM(T6:T9)</f>
        <v>0</v>
      </c>
      <c r="U10" s="749"/>
      <c r="V10" s="750"/>
      <c r="W10" s="750"/>
      <c r="X10" s="750"/>
      <c r="Y10" s="750"/>
      <c r="Z10" s="750"/>
      <c r="AA10" s="751"/>
    </row>
    <row r="11" spans="1:27" ht="12.75" customHeight="1">
      <c r="A11" s="781"/>
      <c r="B11" s="752" t="s">
        <v>539</v>
      </c>
      <c r="C11" s="753"/>
      <c r="D11" s="754"/>
      <c r="E11" s="25">
        <v>460</v>
      </c>
      <c r="F11" s="25"/>
      <c r="G11" s="826" t="s">
        <v>531</v>
      </c>
      <c r="H11" s="827"/>
      <c r="I11" s="827"/>
      <c r="J11" s="827"/>
      <c r="K11" s="827"/>
      <c r="L11" s="827"/>
      <c r="M11" s="828"/>
      <c r="O11" s="831" t="s">
        <v>1285</v>
      </c>
      <c r="P11" s="752" t="s">
        <v>602</v>
      </c>
      <c r="Q11" s="753"/>
      <c r="R11" s="754"/>
      <c r="S11" s="25">
        <v>260</v>
      </c>
      <c r="T11" s="25"/>
      <c r="U11" s="746" t="s">
        <v>600</v>
      </c>
      <c r="V11" s="747"/>
      <c r="W11" s="747"/>
      <c r="X11" s="747"/>
      <c r="Y11" s="747"/>
      <c r="Z11" s="747"/>
      <c r="AA11" s="748"/>
    </row>
    <row r="12" spans="1:27" ht="12.75" customHeight="1">
      <c r="A12" s="781"/>
      <c r="B12" s="752" t="s">
        <v>540</v>
      </c>
      <c r="C12" s="753"/>
      <c r="D12" s="754"/>
      <c r="E12" s="25">
        <v>630</v>
      </c>
      <c r="F12" s="25"/>
      <c r="G12" s="826" t="s">
        <v>532</v>
      </c>
      <c r="H12" s="827"/>
      <c r="I12" s="827"/>
      <c r="J12" s="827"/>
      <c r="K12" s="827"/>
      <c r="L12" s="827"/>
      <c r="M12" s="828"/>
      <c r="O12" s="832"/>
      <c r="P12" s="752" t="s">
        <v>603</v>
      </c>
      <c r="Q12" s="753"/>
      <c r="R12" s="754"/>
      <c r="S12" s="25">
        <v>300</v>
      </c>
      <c r="T12" s="25"/>
      <c r="U12" s="746" t="s">
        <v>601</v>
      </c>
      <c r="V12" s="747"/>
      <c r="W12" s="747"/>
      <c r="X12" s="747"/>
      <c r="Y12" s="747"/>
      <c r="Z12" s="747"/>
      <c r="AA12" s="748"/>
    </row>
    <row r="13" spans="1:27" ht="12.75" customHeight="1">
      <c r="A13" s="781"/>
      <c r="B13" s="761" t="s">
        <v>541</v>
      </c>
      <c r="C13" s="762"/>
      <c r="D13" s="763"/>
      <c r="E13" s="25">
        <v>370</v>
      </c>
      <c r="F13" s="25"/>
      <c r="G13" s="837" t="s">
        <v>533</v>
      </c>
      <c r="H13" s="838"/>
      <c r="I13" s="838"/>
      <c r="J13" s="838"/>
      <c r="K13" s="838"/>
      <c r="L13" s="838"/>
      <c r="M13" s="839"/>
      <c r="O13" s="833"/>
      <c r="P13" s="764" t="s">
        <v>10</v>
      </c>
      <c r="Q13" s="765"/>
      <c r="R13" s="770"/>
      <c r="S13" s="29">
        <f>SUM(S11:S12)</f>
        <v>560</v>
      </c>
      <c r="T13" s="29">
        <f>SUM(T11:T12)</f>
        <v>0</v>
      </c>
      <c r="U13" s="749"/>
      <c r="V13" s="750"/>
      <c r="W13" s="750"/>
      <c r="X13" s="750"/>
      <c r="Y13" s="750"/>
      <c r="Z13" s="750"/>
      <c r="AA13" s="751"/>
    </row>
    <row r="14" spans="1:27" ht="12.75" customHeight="1">
      <c r="A14" s="782"/>
      <c r="B14" s="829" t="s">
        <v>9</v>
      </c>
      <c r="C14" s="829"/>
      <c r="D14" s="830"/>
      <c r="E14" s="29">
        <f>SUM(E6:E13)</f>
        <v>3450</v>
      </c>
      <c r="F14" s="29">
        <f>SUM(F6:F13)</f>
        <v>0</v>
      </c>
      <c r="G14" s="749"/>
      <c r="H14" s="750"/>
      <c r="I14" s="750"/>
      <c r="J14" s="750"/>
      <c r="K14" s="750"/>
      <c r="L14" s="750"/>
      <c r="M14" s="751"/>
      <c r="O14" s="16"/>
      <c r="P14" s="16"/>
      <c r="Q14" s="16"/>
      <c r="R14" s="16"/>
      <c r="S14" s="16"/>
      <c r="T14" s="22"/>
      <c r="U14" s="16"/>
      <c r="V14" s="16"/>
      <c r="W14" s="16"/>
      <c r="X14" s="16"/>
      <c r="Y14" s="16"/>
      <c r="Z14" s="16"/>
      <c r="AA14" s="16"/>
    </row>
    <row r="15" spans="1:27" ht="12.75" customHeight="1">
      <c r="A15" s="780" t="s">
        <v>605</v>
      </c>
      <c r="B15" s="777" t="s">
        <v>557</v>
      </c>
      <c r="C15" s="778"/>
      <c r="D15" s="779"/>
      <c r="E15" s="26">
        <v>760</v>
      </c>
      <c r="F15" s="25"/>
      <c r="G15" s="774" t="s">
        <v>542</v>
      </c>
      <c r="H15" s="775"/>
      <c r="I15" s="775"/>
      <c r="J15" s="775"/>
      <c r="K15" s="775"/>
      <c r="L15" s="775"/>
      <c r="M15" s="776"/>
      <c r="O15" s="818" t="s">
        <v>521</v>
      </c>
      <c r="P15" s="819"/>
      <c r="Q15" s="819"/>
      <c r="R15" s="820"/>
      <c r="S15" s="32">
        <f>SUM(S13,S10,E14,E30,E36,E42)</f>
        <v>16960</v>
      </c>
      <c r="T15" s="32">
        <f>SUM(T13,T10,F14,F30,F36,F42)</f>
        <v>0</v>
      </c>
    </row>
    <row r="16" spans="1:27" ht="12.75" customHeight="1">
      <c r="A16" s="781"/>
      <c r="B16" s="752" t="s">
        <v>558</v>
      </c>
      <c r="C16" s="753"/>
      <c r="D16" s="754"/>
      <c r="E16" s="25">
        <v>830</v>
      </c>
      <c r="F16" s="25"/>
      <c r="G16" s="755" t="s">
        <v>543</v>
      </c>
      <c r="H16" s="756"/>
      <c r="I16" s="756"/>
      <c r="J16" s="756"/>
      <c r="K16" s="756"/>
      <c r="L16" s="756"/>
      <c r="M16" s="757"/>
      <c r="O16" s="10"/>
      <c r="P16" s="10"/>
      <c r="Q16" s="10"/>
      <c r="R16" s="10"/>
      <c r="S16" s="17"/>
      <c r="T16" s="17"/>
    </row>
    <row r="17" spans="1:27" ht="12.75" customHeight="1">
      <c r="A17" s="781"/>
      <c r="B17" s="752" t="s">
        <v>559</v>
      </c>
      <c r="C17" s="753"/>
      <c r="D17" s="754"/>
      <c r="E17" s="25">
        <v>500</v>
      </c>
      <c r="F17" s="25"/>
      <c r="G17" s="755" t="s">
        <v>544</v>
      </c>
      <c r="H17" s="756"/>
      <c r="I17" s="756"/>
      <c r="J17" s="756"/>
      <c r="K17" s="756"/>
      <c r="L17" s="756"/>
      <c r="M17" s="757"/>
      <c r="O17" s="10"/>
      <c r="P17" s="10"/>
      <c r="Q17" s="10"/>
      <c r="R17" s="10"/>
      <c r="S17" s="17"/>
      <c r="T17" s="17"/>
    </row>
    <row r="18" spans="1:27" ht="12.75" customHeight="1">
      <c r="A18" s="781"/>
      <c r="B18" s="752" t="s">
        <v>560</v>
      </c>
      <c r="C18" s="753"/>
      <c r="D18" s="754"/>
      <c r="E18" s="25">
        <v>740</v>
      </c>
      <c r="F18" s="25"/>
      <c r="G18" s="755" t="s">
        <v>545</v>
      </c>
      <c r="H18" s="756"/>
      <c r="I18" s="756"/>
      <c r="J18" s="756"/>
      <c r="K18" s="756"/>
      <c r="L18" s="756"/>
      <c r="M18" s="757"/>
    </row>
    <row r="19" spans="1:27" ht="12.75" customHeight="1">
      <c r="A19" s="781"/>
      <c r="B19" s="752" t="s">
        <v>561</v>
      </c>
      <c r="C19" s="753"/>
      <c r="D19" s="754"/>
      <c r="E19" s="25">
        <v>350</v>
      </c>
      <c r="F19" s="25"/>
      <c r="G19" s="755" t="s">
        <v>546</v>
      </c>
      <c r="H19" s="756"/>
      <c r="I19" s="756"/>
      <c r="J19" s="756"/>
      <c r="K19" s="756"/>
      <c r="L19" s="756"/>
      <c r="M19" s="757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2.75" customHeight="1">
      <c r="A20" s="781"/>
      <c r="B20" s="752" t="s">
        <v>562</v>
      </c>
      <c r="C20" s="753"/>
      <c r="D20" s="754"/>
      <c r="E20" s="25">
        <v>670</v>
      </c>
      <c r="F20" s="25"/>
      <c r="G20" s="755" t="s">
        <v>547</v>
      </c>
      <c r="H20" s="756"/>
      <c r="I20" s="756"/>
      <c r="J20" s="756"/>
      <c r="K20" s="756"/>
      <c r="L20" s="756"/>
      <c r="M20" s="757"/>
    </row>
    <row r="21" spans="1:27" ht="12.75" customHeight="1">
      <c r="A21" s="781"/>
      <c r="B21" s="752" t="s">
        <v>563</v>
      </c>
      <c r="C21" s="753"/>
      <c r="D21" s="754"/>
      <c r="E21" s="25">
        <v>580</v>
      </c>
      <c r="F21" s="25"/>
      <c r="G21" s="755" t="s">
        <v>548</v>
      </c>
      <c r="H21" s="756"/>
      <c r="I21" s="756"/>
      <c r="J21" s="756"/>
      <c r="K21" s="756"/>
      <c r="L21" s="756"/>
      <c r="M21" s="757"/>
    </row>
    <row r="22" spans="1:27" ht="12.75" customHeight="1">
      <c r="A22" s="781"/>
      <c r="B22" s="752" t="s">
        <v>564</v>
      </c>
      <c r="C22" s="753"/>
      <c r="D22" s="754"/>
      <c r="E22" s="25">
        <v>330</v>
      </c>
      <c r="F22" s="25"/>
      <c r="G22" s="755" t="s">
        <v>549</v>
      </c>
      <c r="H22" s="756"/>
      <c r="I22" s="756"/>
      <c r="J22" s="756"/>
      <c r="K22" s="756"/>
      <c r="L22" s="756"/>
      <c r="M22" s="757"/>
    </row>
    <row r="23" spans="1:27" ht="12.75" customHeight="1">
      <c r="A23" s="781"/>
      <c r="B23" s="752" t="s">
        <v>565</v>
      </c>
      <c r="C23" s="753"/>
      <c r="D23" s="754"/>
      <c r="E23" s="25">
        <v>310</v>
      </c>
      <c r="F23" s="25"/>
      <c r="G23" s="755" t="s">
        <v>550</v>
      </c>
      <c r="H23" s="756"/>
      <c r="I23" s="756"/>
      <c r="J23" s="756"/>
      <c r="K23" s="756"/>
      <c r="L23" s="756"/>
      <c r="M23" s="757"/>
    </row>
    <row r="24" spans="1:27" ht="12.75" customHeight="1">
      <c r="A24" s="781"/>
      <c r="B24" s="752" t="s">
        <v>566</v>
      </c>
      <c r="C24" s="753"/>
      <c r="D24" s="754"/>
      <c r="E24" s="25">
        <v>460</v>
      </c>
      <c r="F24" s="25"/>
      <c r="G24" s="755" t="s">
        <v>551</v>
      </c>
      <c r="H24" s="756"/>
      <c r="I24" s="756"/>
      <c r="J24" s="756"/>
      <c r="K24" s="756"/>
      <c r="L24" s="756"/>
      <c r="M24" s="757"/>
    </row>
    <row r="25" spans="1:27" ht="12.75" customHeight="1">
      <c r="A25" s="781"/>
      <c r="B25" s="752" t="s">
        <v>567</v>
      </c>
      <c r="C25" s="753"/>
      <c r="D25" s="754"/>
      <c r="E25" s="25">
        <v>300</v>
      </c>
      <c r="F25" s="25"/>
      <c r="G25" s="755" t="s">
        <v>552</v>
      </c>
      <c r="H25" s="756"/>
      <c r="I25" s="756"/>
      <c r="J25" s="756"/>
      <c r="K25" s="756"/>
      <c r="L25" s="756"/>
      <c r="M25" s="757"/>
    </row>
    <row r="26" spans="1:27" ht="12.75" customHeight="1">
      <c r="A26" s="781"/>
      <c r="B26" s="752" t="s">
        <v>568</v>
      </c>
      <c r="C26" s="753"/>
      <c r="D26" s="754"/>
      <c r="E26" s="25">
        <v>340</v>
      </c>
      <c r="F26" s="25"/>
      <c r="G26" s="755" t="s">
        <v>553</v>
      </c>
      <c r="H26" s="756"/>
      <c r="I26" s="756"/>
      <c r="J26" s="756"/>
      <c r="K26" s="756"/>
      <c r="L26" s="756"/>
      <c r="M26" s="757"/>
    </row>
    <row r="27" spans="1:27" ht="12.75" customHeight="1">
      <c r="A27" s="781"/>
      <c r="B27" s="752" t="s">
        <v>569</v>
      </c>
      <c r="C27" s="753"/>
      <c r="D27" s="754"/>
      <c r="E27" s="25">
        <v>300</v>
      </c>
      <c r="F27" s="25"/>
      <c r="G27" s="755" t="s">
        <v>554</v>
      </c>
      <c r="H27" s="756"/>
      <c r="I27" s="756"/>
      <c r="J27" s="756"/>
      <c r="K27" s="756"/>
      <c r="L27" s="756"/>
      <c r="M27" s="757"/>
    </row>
    <row r="28" spans="1:27" ht="12.75" customHeight="1">
      <c r="A28" s="781"/>
      <c r="B28" s="752" t="s">
        <v>570</v>
      </c>
      <c r="C28" s="753"/>
      <c r="D28" s="754"/>
      <c r="E28" s="25">
        <v>440</v>
      </c>
      <c r="F28" s="25"/>
      <c r="G28" s="755" t="s">
        <v>555</v>
      </c>
      <c r="H28" s="756"/>
      <c r="I28" s="756"/>
      <c r="J28" s="756"/>
      <c r="K28" s="756"/>
      <c r="L28" s="756"/>
      <c r="M28" s="757"/>
    </row>
    <row r="29" spans="1:27" ht="12.75" customHeight="1">
      <c r="A29" s="781"/>
      <c r="B29" s="761" t="s">
        <v>571</v>
      </c>
      <c r="C29" s="762"/>
      <c r="D29" s="763"/>
      <c r="E29" s="27">
        <v>390</v>
      </c>
      <c r="F29" s="25"/>
      <c r="G29" s="767" t="s">
        <v>556</v>
      </c>
      <c r="H29" s="768"/>
      <c r="I29" s="768"/>
      <c r="J29" s="768"/>
      <c r="K29" s="768"/>
      <c r="L29" s="768"/>
      <c r="M29" s="769"/>
    </row>
    <row r="30" spans="1:27" ht="12.75" customHeight="1">
      <c r="A30" s="782"/>
      <c r="B30" s="764" t="s">
        <v>10</v>
      </c>
      <c r="C30" s="765"/>
      <c r="D30" s="766"/>
      <c r="E30" s="29">
        <f>SUM(E15:E29)</f>
        <v>7300</v>
      </c>
      <c r="F30" s="29">
        <f>SUM(F15:F29)</f>
        <v>0</v>
      </c>
      <c r="G30" s="749"/>
      <c r="H30" s="750"/>
      <c r="I30" s="750"/>
      <c r="J30" s="750"/>
      <c r="K30" s="750"/>
      <c r="L30" s="750"/>
      <c r="M30" s="75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2.75" customHeight="1">
      <c r="A31" s="780" t="s">
        <v>606</v>
      </c>
      <c r="B31" s="777" t="s">
        <v>577</v>
      </c>
      <c r="C31" s="778"/>
      <c r="D31" s="779"/>
      <c r="E31" s="26">
        <v>710</v>
      </c>
      <c r="F31" s="25"/>
      <c r="G31" s="808" t="s">
        <v>572</v>
      </c>
      <c r="H31" s="809"/>
      <c r="I31" s="809"/>
      <c r="J31" s="809"/>
      <c r="K31" s="809"/>
      <c r="L31" s="809"/>
      <c r="M31" s="810"/>
    </row>
    <row r="32" spans="1:27" ht="12.75" customHeight="1">
      <c r="A32" s="781"/>
      <c r="B32" s="752" t="s">
        <v>578</v>
      </c>
      <c r="C32" s="753"/>
      <c r="D32" s="754"/>
      <c r="E32" s="35">
        <v>500</v>
      </c>
      <c r="F32" s="25"/>
      <c r="G32" s="746" t="s">
        <v>573</v>
      </c>
      <c r="H32" s="747"/>
      <c r="I32" s="747"/>
      <c r="J32" s="747"/>
      <c r="K32" s="747"/>
      <c r="L32" s="747"/>
      <c r="M32" s="748"/>
    </row>
    <row r="33" spans="1:27" ht="12.75" customHeight="1">
      <c r="A33" s="781"/>
      <c r="B33" s="752" t="s">
        <v>579</v>
      </c>
      <c r="C33" s="753"/>
      <c r="D33" s="754"/>
      <c r="E33" s="25">
        <v>460</v>
      </c>
      <c r="F33" s="25"/>
      <c r="G33" s="746" t="s">
        <v>574</v>
      </c>
      <c r="H33" s="747"/>
      <c r="I33" s="747"/>
      <c r="J33" s="747"/>
      <c r="K33" s="747"/>
      <c r="L33" s="747"/>
      <c r="M33" s="748"/>
    </row>
    <row r="34" spans="1:27" ht="12.75" customHeight="1">
      <c r="A34" s="781"/>
      <c r="B34" s="752" t="s">
        <v>580</v>
      </c>
      <c r="C34" s="753"/>
      <c r="D34" s="754"/>
      <c r="E34" s="25">
        <v>480</v>
      </c>
      <c r="F34" s="25"/>
      <c r="G34" s="746" t="s">
        <v>575</v>
      </c>
      <c r="H34" s="747"/>
      <c r="I34" s="747"/>
      <c r="J34" s="747"/>
      <c r="K34" s="747"/>
      <c r="L34" s="747"/>
      <c r="M34" s="748"/>
    </row>
    <row r="35" spans="1:27" ht="12.75" customHeight="1">
      <c r="A35" s="781"/>
      <c r="B35" s="761" t="s">
        <v>581</v>
      </c>
      <c r="C35" s="762"/>
      <c r="D35" s="763"/>
      <c r="E35" s="25">
        <v>320</v>
      </c>
      <c r="F35" s="25"/>
      <c r="G35" s="812" t="s">
        <v>576</v>
      </c>
      <c r="H35" s="813"/>
      <c r="I35" s="813"/>
      <c r="J35" s="813"/>
      <c r="K35" s="813"/>
      <c r="L35" s="813"/>
      <c r="M35" s="814"/>
    </row>
    <row r="36" spans="1:27" ht="12.75" customHeight="1">
      <c r="A36" s="782"/>
      <c r="B36" s="764" t="s">
        <v>10</v>
      </c>
      <c r="C36" s="765"/>
      <c r="D36" s="770"/>
      <c r="E36" s="29">
        <f>SUM(E31:E35)</f>
        <v>2470</v>
      </c>
      <c r="F36" s="29">
        <f>SUM(F31:F35)</f>
        <v>0</v>
      </c>
      <c r="G36" s="749"/>
      <c r="H36" s="750"/>
      <c r="I36" s="750"/>
      <c r="J36" s="750"/>
      <c r="K36" s="750"/>
      <c r="L36" s="750"/>
      <c r="M36" s="751"/>
    </row>
    <row r="37" spans="1:27" ht="12.75" customHeight="1">
      <c r="A37" s="781" t="s">
        <v>1288</v>
      </c>
      <c r="B37" s="752" t="s">
        <v>587</v>
      </c>
      <c r="C37" s="753"/>
      <c r="D37" s="754"/>
      <c r="E37" s="25">
        <v>330</v>
      </c>
      <c r="F37" s="25"/>
      <c r="G37" s="755" t="s">
        <v>582</v>
      </c>
      <c r="H37" s="756"/>
      <c r="I37" s="756"/>
      <c r="J37" s="756"/>
      <c r="K37" s="756"/>
      <c r="L37" s="756"/>
      <c r="M37" s="757"/>
    </row>
    <row r="38" spans="1:27" ht="12.75" customHeight="1">
      <c r="A38" s="781"/>
      <c r="B38" s="752" t="s">
        <v>588</v>
      </c>
      <c r="C38" s="753"/>
      <c r="D38" s="754"/>
      <c r="E38" s="25">
        <v>380</v>
      </c>
      <c r="F38" s="25"/>
      <c r="G38" s="755" t="s">
        <v>583</v>
      </c>
      <c r="H38" s="756"/>
      <c r="I38" s="756"/>
      <c r="J38" s="756"/>
      <c r="K38" s="756"/>
      <c r="L38" s="756"/>
      <c r="M38" s="757"/>
    </row>
    <row r="39" spans="1:27" ht="12.75" customHeight="1">
      <c r="A39" s="781"/>
      <c r="B39" s="752" t="s">
        <v>589</v>
      </c>
      <c r="C39" s="753"/>
      <c r="D39" s="754"/>
      <c r="E39" s="25">
        <v>330</v>
      </c>
      <c r="F39" s="25"/>
      <c r="G39" s="755" t="s">
        <v>584</v>
      </c>
      <c r="H39" s="756"/>
      <c r="I39" s="756"/>
      <c r="J39" s="756"/>
      <c r="K39" s="756"/>
      <c r="L39" s="756"/>
      <c r="M39" s="757"/>
    </row>
    <row r="40" spans="1:27" ht="12.75" customHeight="1">
      <c r="A40" s="781"/>
      <c r="B40" s="752" t="s">
        <v>590</v>
      </c>
      <c r="C40" s="753"/>
      <c r="D40" s="754"/>
      <c r="E40" s="25">
        <v>140</v>
      </c>
      <c r="F40" s="25"/>
      <c r="G40" s="755" t="s">
        <v>585</v>
      </c>
      <c r="H40" s="756"/>
      <c r="I40" s="756"/>
      <c r="J40" s="756"/>
      <c r="K40" s="756"/>
      <c r="L40" s="756"/>
      <c r="M40" s="757"/>
    </row>
    <row r="41" spans="1:27" ht="12.75" customHeight="1">
      <c r="A41" s="781"/>
      <c r="B41" s="752" t="s">
        <v>591</v>
      </c>
      <c r="C41" s="753"/>
      <c r="D41" s="754"/>
      <c r="E41" s="25">
        <v>630</v>
      </c>
      <c r="F41" s="25"/>
      <c r="G41" s="755" t="s">
        <v>586</v>
      </c>
      <c r="H41" s="756"/>
      <c r="I41" s="756"/>
      <c r="J41" s="756"/>
      <c r="K41" s="756"/>
      <c r="L41" s="756"/>
      <c r="M41" s="757"/>
    </row>
    <row r="42" spans="1:27" ht="12.75" customHeight="1">
      <c r="A42" s="782"/>
      <c r="B42" s="764" t="s">
        <v>10</v>
      </c>
      <c r="C42" s="765"/>
      <c r="D42" s="766"/>
      <c r="E42" s="29">
        <f>SUM(E37:E41)</f>
        <v>1810</v>
      </c>
      <c r="F42" s="29">
        <f>SUM(F37:F41)</f>
        <v>0</v>
      </c>
      <c r="G42" s="749"/>
      <c r="H42" s="750"/>
      <c r="I42" s="750"/>
      <c r="J42" s="750"/>
      <c r="K42" s="750"/>
      <c r="L42" s="750"/>
      <c r="M42" s="751"/>
    </row>
    <row r="43" spans="1:27" ht="12.75" customHeight="1">
      <c r="B43" s="20"/>
      <c r="C43" s="20"/>
      <c r="D43" s="20"/>
      <c r="E43" s="17"/>
    </row>
    <row r="44" spans="1:27" ht="12.75" customHeight="1">
      <c r="B44" s="20"/>
      <c r="C44" s="20"/>
      <c r="D44" s="20"/>
      <c r="E44" s="17"/>
    </row>
    <row r="45" spans="1:27" ht="12.75" customHeight="1">
      <c r="B45" s="20"/>
      <c r="C45" s="20"/>
      <c r="D45" s="20"/>
      <c r="E45" s="17"/>
    </row>
    <row r="46" spans="1:27" ht="12.75" customHeight="1">
      <c r="B46" s="20"/>
      <c r="C46" s="20"/>
      <c r="D46" s="20"/>
      <c r="E46" s="17"/>
    </row>
    <row r="47" spans="1:27" ht="12.75" customHeight="1">
      <c r="B47" s="20"/>
      <c r="C47" s="20"/>
      <c r="D47" s="20"/>
      <c r="E47" s="17"/>
    </row>
    <row r="48" spans="1:27" s="9" customFormat="1" ht="12.75" customHeight="1">
      <c r="A48" s="7"/>
      <c r="B48" s="20"/>
      <c r="C48" s="20"/>
      <c r="D48" s="20"/>
      <c r="E48" s="17"/>
      <c r="F48" s="7"/>
      <c r="G48" s="7"/>
      <c r="H48" s="7"/>
      <c r="I48" s="7"/>
      <c r="J48" s="7"/>
      <c r="K48" s="7"/>
      <c r="L48" s="7"/>
      <c r="M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14" ht="12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0"/>
    </row>
    <row r="50" spans="1:14" ht="12.75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 ht="12.75" customHeight="1"/>
    <row r="52" spans="1:14" ht="12.75" customHeight="1"/>
    <row r="53" spans="1:14" ht="12.75" customHeight="1">
      <c r="N53" s="11"/>
    </row>
    <row r="54" spans="1:14" ht="12.75" customHeight="1">
      <c r="N54" s="11"/>
    </row>
    <row r="55" spans="1:14" ht="12.75" customHeight="1">
      <c r="N55" s="11"/>
    </row>
    <row r="56" spans="1:14" ht="12.75" customHeight="1"/>
    <row r="57" spans="1:14" ht="12.75" customHeight="1">
      <c r="N57" s="11"/>
    </row>
    <row r="58" spans="1:14" ht="12.75" customHeight="1"/>
    <row r="59" spans="1:14" ht="12.75" customHeight="1"/>
    <row r="60" spans="1:14" ht="12.75" customHeight="1"/>
    <row r="61" spans="1:14" ht="12.75" customHeight="1"/>
    <row r="62" spans="1:14" ht="12.75" customHeight="1"/>
    <row r="63" spans="1:14" ht="12.75" customHeight="1"/>
    <row r="64" spans="1:14" ht="12.75" customHeight="1"/>
    <row r="65" spans="1:27" ht="12.75" customHeight="1">
      <c r="A65" s="811" t="s">
        <v>28</v>
      </c>
      <c r="B65" s="811"/>
      <c r="C65" s="811"/>
      <c r="D65" s="811"/>
      <c r="E65" s="811"/>
      <c r="F65" s="811"/>
      <c r="G65" s="811"/>
      <c r="H65" s="811"/>
      <c r="I65" s="811"/>
      <c r="J65" s="811"/>
      <c r="K65" s="811"/>
      <c r="L65" s="811"/>
      <c r="M65" s="811"/>
      <c r="N65" s="811"/>
      <c r="O65" s="811"/>
      <c r="P65" s="811"/>
      <c r="Q65" s="811"/>
      <c r="R65" s="811"/>
      <c r="S65" s="811"/>
      <c r="T65" s="811"/>
      <c r="U65" s="811"/>
      <c r="V65" s="811"/>
      <c r="W65" s="811"/>
      <c r="X65" s="811"/>
      <c r="Y65" s="811"/>
      <c r="Z65" s="811"/>
      <c r="AA65" s="811"/>
    </row>
    <row r="66" spans="1:27" ht="12.75" customHeight="1"/>
    <row r="67" spans="1:27" ht="12.75" customHeight="1"/>
    <row r="68" spans="1:27" ht="12.75" customHeight="1"/>
    <row r="69" spans="1:27" ht="12.75" customHeight="1"/>
    <row r="70" spans="1:27" ht="12.75" customHeight="1"/>
    <row r="71" spans="1:27" ht="12.75" customHeight="1"/>
    <row r="72" spans="1:27" ht="12.75" customHeight="1"/>
    <row r="73" spans="1:27" ht="12.75" customHeight="1"/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116">
    <mergeCell ref="U12:AA12"/>
    <mergeCell ref="U6:AA6"/>
    <mergeCell ref="G33:M33"/>
    <mergeCell ref="U10:AA10"/>
    <mergeCell ref="G25:M25"/>
    <mergeCell ref="G8:M8"/>
    <mergeCell ref="G9:M9"/>
    <mergeCell ref="G10:M10"/>
    <mergeCell ref="G11:M11"/>
    <mergeCell ref="G12:M12"/>
    <mergeCell ref="G13:M13"/>
    <mergeCell ref="P9:R9"/>
    <mergeCell ref="P6:R6"/>
    <mergeCell ref="P7:R7"/>
    <mergeCell ref="U9:AA9"/>
    <mergeCell ref="U7:AA7"/>
    <mergeCell ref="U13:AA13"/>
    <mergeCell ref="U8:AA8"/>
    <mergeCell ref="U11:AA11"/>
    <mergeCell ref="B26:D26"/>
    <mergeCell ref="B27:D27"/>
    <mergeCell ref="B28:D28"/>
    <mergeCell ref="B30:D30"/>
    <mergeCell ref="G41:M41"/>
    <mergeCell ref="G31:M31"/>
    <mergeCell ref="A65:AA65"/>
    <mergeCell ref="A15:A30"/>
    <mergeCell ref="A31:A36"/>
    <mergeCell ref="A37:A42"/>
    <mergeCell ref="B33:D33"/>
    <mergeCell ref="B34:D34"/>
    <mergeCell ref="G30:M30"/>
    <mergeCell ref="B42:D42"/>
    <mergeCell ref="G42:M42"/>
    <mergeCell ref="B37:D37"/>
    <mergeCell ref="G37:M37"/>
    <mergeCell ref="B38:D38"/>
    <mergeCell ref="G38:M38"/>
    <mergeCell ref="B39:D39"/>
    <mergeCell ref="B40:D40"/>
    <mergeCell ref="B41:D41"/>
    <mergeCell ref="G39:M39"/>
    <mergeCell ref="G40:M40"/>
    <mergeCell ref="G34:M34"/>
    <mergeCell ref="G35:M35"/>
    <mergeCell ref="G32:M32"/>
    <mergeCell ref="G14:M14"/>
    <mergeCell ref="O6:O10"/>
    <mergeCell ref="O11:O13"/>
    <mergeCell ref="P8:R8"/>
    <mergeCell ref="G6:M6"/>
    <mergeCell ref="O15:R15"/>
    <mergeCell ref="G15:M15"/>
    <mergeCell ref="G16:M16"/>
    <mergeCell ref="G17:M17"/>
    <mergeCell ref="G18:M18"/>
    <mergeCell ref="G21:M21"/>
    <mergeCell ref="G22:M22"/>
    <mergeCell ref="G26:M26"/>
    <mergeCell ref="G27:M27"/>
    <mergeCell ref="P12:R12"/>
    <mergeCell ref="P10:R10"/>
    <mergeCell ref="G36:M36"/>
    <mergeCell ref="B23:D23"/>
    <mergeCell ref="B24:D24"/>
    <mergeCell ref="B25:D25"/>
    <mergeCell ref="B22:D22"/>
    <mergeCell ref="B14:D14"/>
    <mergeCell ref="B15:D15"/>
    <mergeCell ref="B16:D16"/>
    <mergeCell ref="B17:D17"/>
    <mergeCell ref="B18:D18"/>
    <mergeCell ref="B19:D19"/>
    <mergeCell ref="B20:D20"/>
    <mergeCell ref="B21:D21"/>
    <mergeCell ref="B35:D35"/>
    <mergeCell ref="B31:D31"/>
    <mergeCell ref="B32:D32"/>
    <mergeCell ref="G29:M29"/>
    <mergeCell ref="G28:M28"/>
    <mergeCell ref="G19:M19"/>
    <mergeCell ref="G20:M20"/>
    <mergeCell ref="G23:M23"/>
    <mergeCell ref="G24:M24"/>
    <mergeCell ref="B29:D29"/>
    <mergeCell ref="B36:D36"/>
    <mergeCell ref="A1:C1"/>
    <mergeCell ref="D1:X1"/>
    <mergeCell ref="Y1:AA1"/>
    <mergeCell ref="A2:C2"/>
    <mergeCell ref="D2:E2"/>
    <mergeCell ref="F2:G2"/>
    <mergeCell ref="J2:M2"/>
    <mergeCell ref="P2:Q2"/>
    <mergeCell ref="U2:AA2"/>
    <mergeCell ref="U5:AA5"/>
    <mergeCell ref="B5:D5"/>
    <mergeCell ref="G5:M5"/>
    <mergeCell ref="P5:R5"/>
    <mergeCell ref="A3:C3"/>
    <mergeCell ref="D3:S3"/>
    <mergeCell ref="U3:Z3"/>
    <mergeCell ref="U4:V4"/>
    <mergeCell ref="X4:Z4"/>
    <mergeCell ref="B6:D6"/>
    <mergeCell ref="B7:D7"/>
    <mergeCell ref="B8:D8"/>
    <mergeCell ref="B9:D9"/>
    <mergeCell ref="B10:D10"/>
    <mergeCell ref="B11:D11"/>
    <mergeCell ref="G7:M7"/>
    <mergeCell ref="A6:A14"/>
    <mergeCell ref="P13:R13"/>
    <mergeCell ref="P11:R11"/>
    <mergeCell ref="B12:D12"/>
    <mergeCell ref="B13:D13"/>
  </mergeCells>
  <phoneticPr fontId="23"/>
  <pageMargins left="0.43307086614173229" right="0.15748031496062992" top="0.39370078740157483" bottom="0.17" header="0.19685039370078741" footer="0.17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indexed="47"/>
    <pageSetUpPr fitToPage="1"/>
  </sheetPr>
  <dimension ref="A1:AA82"/>
  <sheetViews>
    <sheetView showZeros="0" topLeftCell="A1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9" t="s">
        <v>782</v>
      </c>
      <c r="B1" s="800"/>
      <c r="C1" s="800"/>
      <c r="D1" s="789" t="s">
        <v>37</v>
      </c>
      <c r="E1" s="790"/>
      <c r="F1" s="790"/>
      <c r="G1" s="790"/>
      <c r="H1" s="790"/>
      <c r="I1" s="790"/>
      <c r="J1" s="790"/>
      <c r="K1" s="790"/>
      <c r="L1" s="790"/>
      <c r="M1" s="790"/>
      <c r="N1" s="790"/>
      <c r="O1" s="790"/>
      <c r="P1" s="790"/>
      <c r="Q1" s="790"/>
      <c r="R1" s="790"/>
      <c r="S1" s="790"/>
      <c r="T1" s="790"/>
      <c r="U1" s="790"/>
      <c r="V1" s="790"/>
      <c r="W1" s="790"/>
      <c r="X1" s="790"/>
      <c r="Y1" s="783" t="str">
        <f>集計表!AB1</f>
        <v>2025/12</v>
      </c>
      <c r="Z1" s="784"/>
      <c r="AA1" s="785"/>
    </row>
    <row r="2" spans="1:27" ht="18.75" customHeight="1">
      <c r="A2" s="801" t="s">
        <v>48</v>
      </c>
      <c r="B2" s="802"/>
      <c r="C2" s="803"/>
      <c r="D2" s="807">
        <v>2020</v>
      </c>
      <c r="E2" s="807"/>
      <c r="F2" s="797">
        <f>集計表!F2</f>
        <v>45994</v>
      </c>
      <c r="G2" s="797"/>
      <c r="H2" s="2" t="s">
        <v>1097</v>
      </c>
      <c r="I2" s="2" t="s">
        <v>13</v>
      </c>
      <c r="J2" s="791">
        <f>集計表!L2</f>
        <v>45996</v>
      </c>
      <c r="K2" s="792"/>
      <c r="L2" s="792"/>
      <c r="M2" s="792"/>
      <c r="N2" s="3" t="s">
        <v>49</v>
      </c>
      <c r="O2" s="4" t="s">
        <v>14</v>
      </c>
      <c r="P2" s="793">
        <f>集計表!R2</f>
        <v>45997</v>
      </c>
      <c r="Q2" s="793"/>
      <c r="R2" s="5" t="s">
        <v>18</v>
      </c>
      <c r="S2" s="6" t="s">
        <v>19</v>
      </c>
      <c r="T2" s="34" t="s">
        <v>20</v>
      </c>
      <c r="U2" s="786">
        <f>申込書!C9</f>
        <v>0</v>
      </c>
      <c r="V2" s="786"/>
      <c r="W2" s="786"/>
      <c r="X2" s="786"/>
      <c r="Y2" s="786"/>
      <c r="Z2" s="786"/>
      <c r="AA2" s="787"/>
    </row>
    <row r="3" spans="1:27" ht="18.75" customHeight="1">
      <c r="A3" s="804" t="s">
        <v>46</v>
      </c>
      <c r="B3" s="805"/>
      <c r="C3" s="806"/>
      <c r="D3" s="794">
        <f>集計表!D3</f>
        <v>0</v>
      </c>
      <c r="E3" s="795"/>
      <c r="F3" s="795"/>
      <c r="G3" s="795"/>
      <c r="H3" s="795"/>
      <c r="I3" s="795"/>
      <c r="J3" s="795"/>
      <c r="K3" s="795"/>
      <c r="L3" s="795"/>
      <c r="M3" s="795"/>
      <c r="N3" s="795"/>
      <c r="O3" s="795"/>
      <c r="P3" s="795"/>
      <c r="Q3" s="795"/>
      <c r="R3" s="795"/>
      <c r="S3" s="796"/>
      <c r="T3" s="34" t="s">
        <v>51</v>
      </c>
      <c r="U3" s="798">
        <f>集計表!N33</f>
        <v>0</v>
      </c>
      <c r="V3" s="798"/>
      <c r="W3" s="798"/>
      <c r="X3" s="798"/>
      <c r="Y3" s="798"/>
      <c r="Z3" s="798"/>
      <c r="AA3" s="8" t="s">
        <v>52</v>
      </c>
    </row>
    <row r="4" spans="1:27" ht="18.75" customHeight="1">
      <c r="A4" s="7" t="s">
        <v>1322</v>
      </c>
      <c r="U4" s="750" t="s">
        <v>6</v>
      </c>
      <c r="V4" s="750"/>
      <c r="W4" s="12" t="s">
        <v>21</v>
      </c>
      <c r="X4" s="788">
        <f>F60</f>
        <v>0</v>
      </c>
      <c r="Y4" s="750"/>
      <c r="Z4" s="750"/>
      <c r="AA4" s="7" t="s">
        <v>22</v>
      </c>
    </row>
    <row r="5" spans="1:27" ht="12.75" customHeight="1">
      <c r="A5" s="13"/>
      <c r="B5" s="771" t="s">
        <v>23</v>
      </c>
      <c r="C5" s="772"/>
      <c r="D5" s="772"/>
      <c r="E5" s="30" t="s">
        <v>7</v>
      </c>
      <c r="F5" s="31" t="s">
        <v>8</v>
      </c>
      <c r="G5" s="772" t="s">
        <v>24</v>
      </c>
      <c r="H5" s="772"/>
      <c r="I5" s="772"/>
      <c r="J5" s="772"/>
      <c r="K5" s="772"/>
      <c r="L5" s="772"/>
      <c r="M5" s="773"/>
      <c r="O5" s="13"/>
      <c r="P5" s="771" t="s">
        <v>23</v>
      </c>
      <c r="Q5" s="772"/>
      <c r="R5" s="772"/>
      <c r="S5" s="30" t="s">
        <v>7</v>
      </c>
      <c r="T5" s="31" t="s">
        <v>8</v>
      </c>
      <c r="U5" s="772" t="s">
        <v>24</v>
      </c>
      <c r="V5" s="772"/>
      <c r="W5" s="772"/>
      <c r="X5" s="772"/>
      <c r="Y5" s="772"/>
      <c r="Z5" s="772"/>
      <c r="AA5" s="773"/>
    </row>
    <row r="6" spans="1:27" ht="12.75" customHeight="1">
      <c r="A6" s="780" t="s">
        <v>805</v>
      </c>
      <c r="B6" s="777" t="s">
        <v>617</v>
      </c>
      <c r="C6" s="778"/>
      <c r="D6" s="779"/>
      <c r="E6" s="26">
        <v>400</v>
      </c>
      <c r="F6" s="25"/>
      <c r="G6" s="834" t="s">
        <v>607</v>
      </c>
      <c r="H6" s="835"/>
      <c r="I6" s="835"/>
      <c r="J6" s="835"/>
      <c r="K6" s="835"/>
      <c r="L6" s="835"/>
      <c r="M6" s="836"/>
      <c r="O6" s="780" t="s">
        <v>810</v>
      </c>
      <c r="P6" s="777" t="s">
        <v>708</v>
      </c>
      <c r="Q6" s="778"/>
      <c r="R6" s="779"/>
      <c r="S6" s="26">
        <v>480</v>
      </c>
      <c r="T6" s="25"/>
      <c r="U6" s="774" t="s">
        <v>700</v>
      </c>
      <c r="V6" s="775"/>
      <c r="W6" s="775"/>
      <c r="X6" s="775"/>
      <c r="Y6" s="775"/>
      <c r="Z6" s="775"/>
      <c r="AA6" s="776"/>
    </row>
    <row r="7" spans="1:27" ht="12.75" customHeight="1">
      <c r="A7" s="781"/>
      <c r="B7" s="752" t="s">
        <v>618</v>
      </c>
      <c r="C7" s="753"/>
      <c r="D7" s="754"/>
      <c r="E7" s="35">
        <v>500</v>
      </c>
      <c r="F7" s="25"/>
      <c r="G7" s="826" t="s">
        <v>608</v>
      </c>
      <c r="H7" s="827"/>
      <c r="I7" s="827"/>
      <c r="J7" s="827"/>
      <c r="K7" s="827"/>
      <c r="L7" s="827"/>
      <c r="M7" s="828"/>
      <c r="O7" s="781"/>
      <c r="P7" s="752" t="s">
        <v>709</v>
      </c>
      <c r="Q7" s="753"/>
      <c r="R7" s="754"/>
      <c r="S7" s="25">
        <v>420</v>
      </c>
      <c r="T7" s="25"/>
      <c r="U7" s="755" t="s">
        <v>701</v>
      </c>
      <c r="V7" s="756"/>
      <c r="W7" s="756"/>
      <c r="X7" s="756"/>
      <c r="Y7" s="756"/>
      <c r="Z7" s="756"/>
      <c r="AA7" s="757"/>
    </row>
    <row r="8" spans="1:27" ht="12.75" customHeight="1">
      <c r="A8" s="781"/>
      <c r="B8" s="752" t="s">
        <v>619</v>
      </c>
      <c r="C8" s="753"/>
      <c r="D8" s="754"/>
      <c r="E8" s="35">
        <v>640</v>
      </c>
      <c r="F8" s="25"/>
      <c r="G8" s="826" t="s">
        <v>609</v>
      </c>
      <c r="H8" s="827"/>
      <c r="I8" s="827"/>
      <c r="J8" s="827"/>
      <c r="K8" s="827"/>
      <c r="L8" s="827"/>
      <c r="M8" s="828"/>
      <c r="O8" s="781"/>
      <c r="P8" s="752" t="s">
        <v>710</v>
      </c>
      <c r="Q8" s="753"/>
      <c r="R8" s="754"/>
      <c r="S8" s="25">
        <v>340</v>
      </c>
      <c r="T8" s="25"/>
      <c r="U8" s="755" t="s">
        <v>702</v>
      </c>
      <c r="V8" s="756"/>
      <c r="W8" s="756"/>
      <c r="X8" s="756"/>
      <c r="Y8" s="756"/>
      <c r="Z8" s="756"/>
      <c r="AA8" s="757"/>
    </row>
    <row r="9" spans="1:27" ht="12.75" customHeight="1">
      <c r="A9" s="781"/>
      <c r="B9" s="752" t="s">
        <v>620</v>
      </c>
      <c r="C9" s="753"/>
      <c r="D9" s="754"/>
      <c r="E9" s="35">
        <v>430</v>
      </c>
      <c r="F9" s="25"/>
      <c r="G9" s="826" t="s">
        <v>610</v>
      </c>
      <c r="H9" s="827"/>
      <c r="I9" s="827"/>
      <c r="J9" s="827"/>
      <c r="K9" s="827"/>
      <c r="L9" s="827"/>
      <c r="M9" s="828"/>
      <c r="O9" s="781"/>
      <c r="P9" s="752" t="s">
        <v>711</v>
      </c>
      <c r="Q9" s="753"/>
      <c r="R9" s="754"/>
      <c r="S9" s="25">
        <v>530</v>
      </c>
      <c r="T9" s="25"/>
      <c r="U9" s="755" t="s">
        <v>703</v>
      </c>
      <c r="V9" s="756"/>
      <c r="W9" s="756"/>
      <c r="X9" s="756"/>
      <c r="Y9" s="756"/>
      <c r="Z9" s="756"/>
      <c r="AA9" s="757"/>
    </row>
    <row r="10" spans="1:27" ht="12.75" customHeight="1">
      <c r="A10" s="781"/>
      <c r="B10" s="752" t="s">
        <v>621</v>
      </c>
      <c r="C10" s="753"/>
      <c r="D10" s="754"/>
      <c r="E10" s="35">
        <v>340</v>
      </c>
      <c r="F10" s="25"/>
      <c r="G10" s="826" t="s">
        <v>611</v>
      </c>
      <c r="H10" s="827"/>
      <c r="I10" s="827"/>
      <c r="J10" s="827"/>
      <c r="K10" s="827"/>
      <c r="L10" s="827"/>
      <c r="M10" s="828"/>
      <c r="O10" s="781"/>
      <c r="P10" s="752" t="s">
        <v>712</v>
      </c>
      <c r="Q10" s="753"/>
      <c r="R10" s="754"/>
      <c r="S10" s="25">
        <v>600</v>
      </c>
      <c r="T10" s="25"/>
      <c r="U10" s="755" t="s">
        <v>704</v>
      </c>
      <c r="V10" s="756"/>
      <c r="W10" s="756"/>
      <c r="X10" s="756"/>
      <c r="Y10" s="756"/>
      <c r="Z10" s="756"/>
      <c r="AA10" s="757"/>
    </row>
    <row r="11" spans="1:27" ht="12.75" customHeight="1">
      <c r="A11" s="781"/>
      <c r="B11" s="752" t="s">
        <v>622</v>
      </c>
      <c r="C11" s="753"/>
      <c r="D11" s="754"/>
      <c r="E11" s="35">
        <v>810</v>
      </c>
      <c r="F11" s="25"/>
      <c r="G11" s="826" t="s">
        <v>612</v>
      </c>
      <c r="H11" s="827"/>
      <c r="I11" s="827"/>
      <c r="J11" s="827"/>
      <c r="K11" s="827"/>
      <c r="L11" s="827"/>
      <c r="M11" s="828"/>
      <c r="O11" s="781"/>
      <c r="P11" s="752" t="s">
        <v>713</v>
      </c>
      <c r="Q11" s="753"/>
      <c r="R11" s="754"/>
      <c r="S11" s="25">
        <v>600</v>
      </c>
      <c r="T11" s="25"/>
      <c r="U11" s="755" t="s">
        <v>705</v>
      </c>
      <c r="V11" s="756"/>
      <c r="W11" s="756"/>
      <c r="X11" s="756"/>
      <c r="Y11" s="756"/>
      <c r="Z11" s="756"/>
      <c r="AA11" s="757"/>
    </row>
    <row r="12" spans="1:27" ht="12.75" customHeight="1">
      <c r="A12" s="781"/>
      <c r="B12" s="752" t="s">
        <v>623</v>
      </c>
      <c r="C12" s="753"/>
      <c r="D12" s="754"/>
      <c r="E12" s="35">
        <v>180</v>
      </c>
      <c r="F12" s="25"/>
      <c r="G12" s="826" t="s">
        <v>613</v>
      </c>
      <c r="H12" s="827"/>
      <c r="I12" s="827"/>
      <c r="J12" s="827"/>
      <c r="K12" s="827"/>
      <c r="L12" s="827"/>
      <c r="M12" s="828"/>
      <c r="O12" s="781"/>
      <c r="P12" s="752" t="s">
        <v>714</v>
      </c>
      <c r="Q12" s="753"/>
      <c r="R12" s="754"/>
      <c r="S12" s="25">
        <v>450</v>
      </c>
      <c r="T12" s="25"/>
      <c r="U12" s="755" t="s">
        <v>706</v>
      </c>
      <c r="V12" s="756"/>
      <c r="W12" s="756"/>
      <c r="X12" s="756"/>
      <c r="Y12" s="756"/>
      <c r="Z12" s="756"/>
      <c r="AA12" s="757"/>
    </row>
    <row r="13" spans="1:27" ht="12.75" customHeight="1">
      <c r="A13" s="781"/>
      <c r="B13" s="752" t="s">
        <v>624</v>
      </c>
      <c r="C13" s="753"/>
      <c r="D13" s="754"/>
      <c r="E13" s="35">
        <v>260</v>
      </c>
      <c r="F13" s="25"/>
      <c r="G13" s="826" t="s">
        <v>614</v>
      </c>
      <c r="H13" s="827"/>
      <c r="I13" s="827"/>
      <c r="J13" s="827"/>
      <c r="K13" s="827"/>
      <c r="L13" s="827"/>
      <c r="M13" s="828"/>
      <c r="O13" s="781"/>
      <c r="P13" s="761" t="s">
        <v>715</v>
      </c>
      <c r="Q13" s="762"/>
      <c r="R13" s="763"/>
      <c r="S13" s="25">
        <v>520</v>
      </c>
      <c r="T13" s="25"/>
      <c r="U13" s="767" t="s">
        <v>707</v>
      </c>
      <c r="V13" s="768"/>
      <c r="W13" s="768"/>
      <c r="X13" s="768"/>
      <c r="Y13" s="768"/>
      <c r="Z13" s="768"/>
      <c r="AA13" s="769"/>
    </row>
    <row r="14" spans="1:27" ht="12.75" customHeight="1">
      <c r="A14" s="781"/>
      <c r="B14" s="752" t="s">
        <v>625</v>
      </c>
      <c r="C14" s="753"/>
      <c r="D14" s="754"/>
      <c r="E14" s="35">
        <v>190</v>
      </c>
      <c r="F14" s="25"/>
      <c r="G14" s="826" t="s">
        <v>615</v>
      </c>
      <c r="H14" s="827"/>
      <c r="I14" s="827"/>
      <c r="J14" s="827"/>
      <c r="K14" s="827"/>
      <c r="L14" s="827"/>
      <c r="M14" s="828"/>
      <c r="O14" s="782"/>
      <c r="P14" s="829" t="s">
        <v>9</v>
      </c>
      <c r="Q14" s="829"/>
      <c r="R14" s="830"/>
      <c r="S14" s="29">
        <f>SUM(S4:S13)</f>
        <v>3940</v>
      </c>
      <c r="T14" s="29">
        <f>SUM(T4:T13)</f>
        <v>0</v>
      </c>
      <c r="U14" s="749"/>
      <c r="V14" s="750"/>
      <c r="W14" s="750"/>
      <c r="X14" s="750"/>
      <c r="Y14" s="750"/>
      <c r="Z14" s="750"/>
      <c r="AA14" s="751"/>
    </row>
    <row r="15" spans="1:27" ht="12.75" customHeight="1">
      <c r="A15" s="781"/>
      <c r="B15" s="761" t="s">
        <v>626</v>
      </c>
      <c r="C15" s="762"/>
      <c r="D15" s="763"/>
      <c r="E15" s="35">
        <v>480</v>
      </c>
      <c r="F15" s="25"/>
      <c r="G15" s="837" t="s">
        <v>616</v>
      </c>
      <c r="H15" s="838"/>
      <c r="I15" s="838"/>
      <c r="J15" s="838"/>
      <c r="K15" s="838"/>
      <c r="L15" s="838"/>
      <c r="M15" s="839"/>
      <c r="O15" s="780" t="s">
        <v>811</v>
      </c>
      <c r="P15" s="777" t="s">
        <v>729</v>
      </c>
      <c r="Q15" s="778"/>
      <c r="R15" s="779"/>
      <c r="S15" s="26">
        <v>610</v>
      </c>
      <c r="T15" s="25"/>
      <c r="U15" s="774" t="s">
        <v>716</v>
      </c>
      <c r="V15" s="775"/>
      <c r="W15" s="775"/>
      <c r="X15" s="775"/>
      <c r="Y15" s="775"/>
      <c r="Z15" s="775"/>
      <c r="AA15" s="776"/>
    </row>
    <row r="16" spans="1:27" ht="12.75" customHeight="1">
      <c r="A16" s="782"/>
      <c r="B16" s="829" t="s">
        <v>9</v>
      </c>
      <c r="C16" s="829"/>
      <c r="D16" s="830"/>
      <c r="E16" s="36">
        <f>SUM(E6:E15)</f>
        <v>4230</v>
      </c>
      <c r="F16" s="29">
        <f>SUM(F6:F15)</f>
        <v>0</v>
      </c>
      <c r="G16" s="749"/>
      <c r="H16" s="750"/>
      <c r="I16" s="750"/>
      <c r="J16" s="750"/>
      <c r="K16" s="750"/>
      <c r="L16" s="750"/>
      <c r="M16" s="751"/>
      <c r="O16" s="781"/>
      <c r="P16" s="752" t="s">
        <v>730</v>
      </c>
      <c r="Q16" s="753"/>
      <c r="R16" s="754"/>
      <c r="S16" s="25">
        <v>400</v>
      </c>
      <c r="T16" s="25"/>
      <c r="U16" s="755" t="s">
        <v>717</v>
      </c>
      <c r="V16" s="756"/>
      <c r="W16" s="756"/>
      <c r="X16" s="756"/>
      <c r="Y16" s="756"/>
      <c r="Z16" s="756"/>
      <c r="AA16" s="757"/>
    </row>
    <row r="17" spans="1:27" ht="12.75" customHeight="1">
      <c r="A17" s="780" t="s">
        <v>806</v>
      </c>
      <c r="B17" s="777" t="s">
        <v>635</v>
      </c>
      <c r="C17" s="778"/>
      <c r="D17" s="779"/>
      <c r="E17" s="39">
        <v>400</v>
      </c>
      <c r="F17" s="25"/>
      <c r="G17" s="774" t="s">
        <v>1094</v>
      </c>
      <c r="H17" s="775"/>
      <c r="I17" s="775"/>
      <c r="J17" s="775"/>
      <c r="K17" s="775"/>
      <c r="L17" s="775"/>
      <c r="M17" s="776"/>
      <c r="O17" s="781"/>
      <c r="P17" s="752" t="s">
        <v>731</v>
      </c>
      <c r="Q17" s="753"/>
      <c r="R17" s="754"/>
      <c r="S17" s="25">
        <v>640</v>
      </c>
      <c r="T17" s="25"/>
      <c r="U17" s="755" t="s">
        <v>718</v>
      </c>
      <c r="V17" s="756"/>
      <c r="W17" s="756"/>
      <c r="X17" s="756"/>
      <c r="Y17" s="756"/>
      <c r="Z17" s="756"/>
      <c r="AA17" s="757"/>
    </row>
    <row r="18" spans="1:27" ht="12.75" customHeight="1">
      <c r="A18" s="781"/>
      <c r="B18" s="752" t="s">
        <v>636</v>
      </c>
      <c r="C18" s="753"/>
      <c r="D18" s="754"/>
      <c r="E18" s="35">
        <v>600</v>
      </c>
      <c r="F18" s="25"/>
      <c r="G18" s="755" t="s">
        <v>1095</v>
      </c>
      <c r="H18" s="756"/>
      <c r="I18" s="756"/>
      <c r="J18" s="756"/>
      <c r="K18" s="756"/>
      <c r="L18" s="756"/>
      <c r="M18" s="757"/>
      <c r="O18" s="781"/>
      <c r="P18" s="752" t="s">
        <v>732</v>
      </c>
      <c r="Q18" s="753"/>
      <c r="R18" s="754"/>
      <c r="S18" s="35">
        <v>640</v>
      </c>
      <c r="T18" s="25"/>
      <c r="U18" s="755" t="s">
        <v>719</v>
      </c>
      <c r="V18" s="756"/>
      <c r="W18" s="756"/>
      <c r="X18" s="756"/>
      <c r="Y18" s="756"/>
      <c r="Z18" s="756"/>
      <c r="AA18" s="757"/>
    </row>
    <row r="19" spans="1:27" ht="12.75" customHeight="1">
      <c r="A19" s="781"/>
      <c r="B19" s="752" t="s">
        <v>637</v>
      </c>
      <c r="C19" s="753"/>
      <c r="D19" s="754"/>
      <c r="E19" s="35">
        <v>400</v>
      </c>
      <c r="F19" s="25"/>
      <c r="G19" s="755" t="s">
        <v>627</v>
      </c>
      <c r="H19" s="756"/>
      <c r="I19" s="756"/>
      <c r="J19" s="756"/>
      <c r="K19" s="756"/>
      <c r="L19" s="756"/>
      <c r="M19" s="757"/>
      <c r="O19" s="781"/>
      <c r="P19" s="752" t="s">
        <v>733</v>
      </c>
      <c r="Q19" s="753"/>
      <c r="R19" s="754"/>
      <c r="S19" s="25">
        <v>700</v>
      </c>
      <c r="T19" s="25"/>
      <c r="U19" s="755" t="s">
        <v>720</v>
      </c>
      <c r="V19" s="756"/>
      <c r="W19" s="756"/>
      <c r="X19" s="756"/>
      <c r="Y19" s="756"/>
      <c r="Z19" s="756"/>
      <c r="AA19" s="757"/>
    </row>
    <row r="20" spans="1:27" ht="12.75" customHeight="1">
      <c r="A20" s="781"/>
      <c r="B20" s="752" t="s">
        <v>638</v>
      </c>
      <c r="C20" s="753"/>
      <c r="D20" s="754"/>
      <c r="E20" s="35">
        <v>420</v>
      </c>
      <c r="F20" s="25"/>
      <c r="G20" s="755" t="s">
        <v>628</v>
      </c>
      <c r="H20" s="756"/>
      <c r="I20" s="756"/>
      <c r="J20" s="756"/>
      <c r="K20" s="756"/>
      <c r="L20" s="756"/>
      <c r="M20" s="757"/>
      <c r="O20" s="781"/>
      <c r="P20" s="752" t="s">
        <v>734</v>
      </c>
      <c r="Q20" s="753"/>
      <c r="R20" s="754"/>
      <c r="S20" s="25">
        <v>400</v>
      </c>
      <c r="T20" s="25"/>
      <c r="U20" s="755" t="s">
        <v>721</v>
      </c>
      <c r="V20" s="756"/>
      <c r="W20" s="756"/>
      <c r="X20" s="756"/>
      <c r="Y20" s="756"/>
      <c r="Z20" s="756"/>
      <c r="AA20" s="757"/>
    </row>
    <row r="21" spans="1:27" ht="12.75" customHeight="1">
      <c r="A21" s="781"/>
      <c r="B21" s="752" t="s">
        <v>639</v>
      </c>
      <c r="C21" s="753"/>
      <c r="D21" s="754"/>
      <c r="E21" s="25">
        <v>380</v>
      </c>
      <c r="F21" s="25"/>
      <c r="G21" s="755" t="s">
        <v>629</v>
      </c>
      <c r="H21" s="756"/>
      <c r="I21" s="756"/>
      <c r="J21" s="756"/>
      <c r="K21" s="756"/>
      <c r="L21" s="756"/>
      <c r="M21" s="757"/>
      <c r="O21" s="781"/>
      <c r="P21" s="752" t="s">
        <v>735</v>
      </c>
      <c r="Q21" s="753"/>
      <c r="R21" s="754"/>
      <c r="S21" s="25">
        <v>610</v>
      </c>
      <c r="T21" s="25"/>
      <c r="U21" s="755" t="s">
        <v>722</v>
      </c>
      <c r="V21" s="756"/>
      <c r="W21" s="756"/>
      <c r="X21" s="756"/>
      <c r="Y21" s="756"/>
      <c r="Z21" s="756"/>
      <c r="AA21" s="757"/>
    </row>
    <row r="22" spans="1:27" ht="12.75" customHeight="1">
      <c r="A22" s="781"/>
      <c r="B22" s="752" t="s">
        <v>640</v>
      </c>
      <c r="C22" s="753"/>
      <c r="D22" s="754"/>
      <c r="E22" s="25">
        <v>340</v>
      </c>
      <c r="F22" s="25"/>
      <c r="G22" s="755" t="s">
        <v>630</v>
      </c>
      <c r="H22" s="756"/>
      <c r="I22" s="756"/>
      <c r="J22" s="756"/>
      <c r="K22" s="756"/>
      <c r="L22" s="756"/>
      <c r="M22" s="757"/>
      <c r="O22" s="781"/>
      <c r="P22" s="752" t="s">
        <v>736</v>
      </c>
      <c r="Q22" s="753"/>
      <c r="R22" s="754"/>
      <c r="S22" s="25">
        <v>270</v>
      </c>
      <c r="T22" s="25"/>
      <c r="U22" s="755" t="s">
        <v>723</v>
      </c>
      <c r="V22" s="756"/>
      <c r="W22" s="756"/>
      <c r="X22" s="756"/>
      <c r="Y22" s="756"/>
      <c r="Z22" s="756"/>
      <c r="AA22" s="757"/>
    </row>
    <row r="23" spans="1:27" ht="12.75" customHeight="1">
      <c r="A23" s="781"/>
      <c r="B23" s="752" t="s">
        <v>641</v>
      </c>
      <c r="C23" s="753"/>
      <c r="D23" s="754"/>
      <c r="E23" s="25">
        <v>400</v>
      </c>
      <c r="F23" s="25"/>
      <c r="G23" s="755" t="s">
        <v>1096</v>
      </c>
      <c r="H23" s="756"/>
      <c r="I23" s="756"/>
      <c r="J23" s="756"/>
      <c r="K23" s="756"/>
      <c r="L23" s="756"/>
      <c r="M23" s="757"/>
      <c r="O23" s="781"/>
      <c r="P23" s="752" t="s">
        <v>737</v>
      </c>
      <c r="Q23" s="753"/>
      <c r="R23" s="754"/>
      <c r="S23" s="25">
        <v>340</v>
      </c>
      <c r="T23" s="25"/>
      <c r="U23" s="755" t="s">
        <v>724</v>
      </c>
      <c r="V23" s="756"/>
      <c r="W23" s="756"/>
      <c r="X23" s="756"/>
      <c r="Y23" s="756"/>
      <c r="Z23" s="756"/>
      <c r="AA23" s="757"/>
    </row>
    <row r="24" spans="1:27" ht="12.75" customHeight="1">
      <c r="A24" s="781"/>
      <c r="B24" s="752" t="s">
        <v>642</v>
      </c>
      <c r="C24" s="753"/>
      <c r="D24" s="754"/>
      <c r="E24" s="25">
        <v>980</v>
      </c>
      <c r="F24" s="25"/>
      <c r="G24" s="755" t="s">
        <v>631</v>
      </c>
      <c r="H24" s="756"/>
      <c r="I24" s="756"/>
      <c r="J24" s="756"/>
      <c r="K24" s="756"/>
      <c r="L24" s="756"/>
      <c r="M24" s="757"/>
      <c r="O24" s="781"/>
      <c r="P24" s="752" t="s">
        <v>738</v>
      </c>
      <c r="Q24" s="753"/>
      <c r="R24" s="754"/>
      <c r="S24" s="25">
        <v>570</v>
      </c>
      <c r="T24" s="25"/>
      <c r="U24" s="755" t="s">
        <v>725</v>
      </c>
      <c r="V24" s="756"/>
      <c r="W24" s="756"/>
      <c r="X24" s="756"/>
      <c r="Y24" s="756"/>
      <c r="Z24" s="756"/>
      <c r="AA24" s="757"/>
    </row>
    <row r="25" spans="1:27" ht="12.75" customHeight="1">
      <c r="A25" s="781"/>
      <c r="B25" s="752" t="s">
        <v>643</v>
      </c>
      <c r="C25" s="753"/>
      <c r="D25" s="754"/>
      <c r="E25" s="25">
        <v>530</v>
      </c>
      <c r="F25" s="25"/>
      <c r="G25" s="755" t="s">
        <v>632</v>
      </c>
      <c r="H25" s="756"/>
      <c r="I25" s="756"/>
      <c r="J25" s="756"/>
      <c r="K25" s="756"/>
      <c r="L25" s="756"/>
      <c r="M25" s="757"/>
      <c r="O25" s="781"/>
      <c r="P25" s="752" t="s">
        <v>739</v>
      </c>
      <c r="Q25" s="753"/>
      <c r="R25" s="754"/>
      <c r="S25" s="25">
        <v>420</v>
      </c>
      <c r="T25" s="25"/>
      <c r="U25" s="755" t="s">
        <v>726</v>
      </c>
      <c r="V25" s="756"/>
      <c r="W25" s="756"/>
      <c r="X25" s="756"/>
      <c r="Y25" s="756"/>
      <c r="Z25" s="756"/>
      <c r="AA25" s="757"/>
    </row>
    <row r="26" spans="1:27" ht="12.75" customHeight="1">
      <c r="A26" s="781"/>
      <c r="B26" s="752" t="s">
        <v>644</v>
      </c>
      <c r="C26" s="753"/>
      <c r="D26" s="754"/>
      <c r="E26" s="25">
        <v>560</v>
      </c>
      <c r="F26" s="25"/>
      <c r="G26" s="755" t="s">
        <v>633</v>
      </c>
      <c r="H26" s="756"/>
      <c r="I26" s="756"/>
      <c r="J26" s="756"/>
      <c r="K26" s="756"/>
      <c r="L26" s="756"/>
      <c r="M26" s="757"/>
      <c r="O26" s="781"/>
      <c r="P26" s="752" t="s">
        <v>740</v>
      </c>
      <c r="Q26" s="753"/>
      <c r="R26" s="754"/>
      <c r="S26" s="25">
        <v>440</v>
      </c>
      <c r="T26" s="25"/>
      <c r="U26" s="755" t="s">
        <v>727</v>
      </c>
      <c r="V26" s="756"/>
      <c r="W26" s="756"/>
      <c r="X26" s="756"/>
      <c r="Y26" s="756"/>
      <c r="Z26" s="756"/>
      <c r="AA26" s="757"/>
    </row>
    <row r="27" spans="1:27" ht="12.75" customHeight="1">
      <c r="A27" s="781"/>
      <c r="B27" s="761" t="s">
        <v>645</v>
      </c>
      <c r="C27" s="762"/>
      <c r="D27" s="763"/>
      <c r="E27" s="25">
        <v>340</v>
      </c>
      <c r="F27" s="25"/>
      <c r="G27" s="767" t="s">
        <v>634</v>
      </c>
      <c r="H27" s="768"/>
      <c r="I27" s="768"/>
      <c r="J27" s="768"/>
      <c r="K27" s="768"/>
      <c r="L27" s="768"/>
      <c r="M27" s="769"/>
      <c r="O27" s="781"/>
      <c r="P27" s="761" t="s">
        <v>741</v>
      </c>
      <c r="Q27" s="762"/>
      <c r="R27" s="763"/>
      <c r="S27" s="25">
        <v>370</v>
      </c>
      <c r="T27" s="25"/>
      <c r="U27" s="767" t="s">
        <v>728</v>
      </c>
      <c r="V27" s="768"/>
      <c r="W27" s="768"/>
      <c r="X27" s="768"/>
      <c r="Y27" s="768"/>
      <c r="Z27" s="768"/>
      <c r="AA27" s="769"/>
    </row>
    <row r="28" spans="1:27" ht="12.75" customHeight="1">
      <c r="A28" s="782"/>
      <c r="B28" s="764" t="s">
        <v>10</v>
      </c>
      <c r="C28" s="765"/>
      <c r="D28" s="766"/>
      <c r="E28" s="29">
        <f>SUM(E17:E27)</f>
        <v>5350</v>
      </c>
      <c r="F28" s="29">
        <f>SUM(F17:F27)</f>
        <v>0</v>
      </c>
      <c r="G28" s="749"/>
      <c r="H28" s="750"/>
      <c r="I28" s="750"/>
      <c r="J28" s="750"/>
      <c r="K28" s="750"/>
      <c r="L28" s="750"/>
      <c r="M28" s="751"/>
      <c r="O28" s="782"/>
      <c r="P28" s="764" t="s">
        <v>10</v>
      </c>
      <c r="Q28" s="765"/>
      <c r="R28" s="770"/>
      <c r="S28" s="29">
        <f>SUM(S15:S27)</f>
        <v>6410</v>
      </c>
      <c r="T28" s="29">
        <f>SUM(T15:T27)</f>
        <v>0</v>
      </c>
      <c r="U28" s="749"/>
      <c r="V28" s="750"/>
      <c r="W28" s="750"/>
      <c r="X28" s="750"/>
      <c r="Y28" s="750"/>
      <c r="Z28" s="750"/>
      <c r="AA28" s="751"/>
    </row>
    <row r="29" spans="1:27" ht="12.75" customHeight="1">
      <c r="A29" s="780" t="s">
        <v>807</v>
      </c>
      <c r="B29" s="843" t="s">
        <v>656</v>
      </c>
      <c r="C29" s="844"/>
      <c r="D29" s="845"/>
      <c r="E29" s="26">
        <v>390</v>
      </c>
      <c r="F29" s="25"/>
      <c r="G29" s="840" t="s">
        <v>646</v>
      </c>
      <c r="H29" s="841"/>
      <c r="I29" s="841"/>
      <c r="J29" s="841"/>
      <c r="K29" s="841"/>
      <c r="L29" s="841"/>
      <c r="M29" s="842"/>
      <c r="O29" s="780" t="s">
        <v>812</v>
      </c>
      <c r="P29" s="777" t="s">
        <v>750</v>
      </c>
      <c r="Q29" s="778"/>
      <c r="R29" s="779"/>
      <c r="S29" s="26">
        <v>390</v>
      </c>
      <c r="T29" s="25"/>
      <c r="U29" s="774" t="s">
        <v>742</v>
      </c>
      <c r="V29" s="775"/>
      <c r="W29" s="775"/>
      <c r="X29" s="775"/>
      <c r="Y29" s="775"/>
      <c r="Z29" s="775"/>
      <c r="AA29" s="776"/>
    </row>
    <row r="30" spans="1:27" ht="12.75" customHeight="1">
      <c r="A30" s="781"/>
      <c r="B30" s="752" t="s">
        <v>657</v>
      </c>
      <c r="C30" s="753"/>
      <c r="D30" s="754"/>
      <c r="E30" s="25">
        <v>200</v>
      </c>
      <c r="F30" s="25"/>
      <c r="G30" s="746" t="s">
        <v>647</v>
      </c>
      <c r="H30" s="747"/>
      <c r="I30" s="747"/>
      <c r="J30" s="747"/>
      <c r="K30" s="747"/>
      <c r="L30" s="747"/>
      <c r="M30" s="748"/>
      <c r="O30" s="781"/>
      <c r="P30" s="752" t="s">
        <v>751</v>
      </c>
      <c r="Q30" s="753"/>
      <c r="R30" s="754"/>
      <c r="S30" s="25">
        <v>430</v>
      </c>
      <c r="T30" s="25"/>
      <c r="U30" s="755" t="s">
        <v>743</v>
      </c>
      <c r="V30" s="756"/>
      <c r="W30" s="756"/>
      <c r="X30" s="756"/>
      <c r="Y30" s="756"/>
      <c r="Z30" s="756"/>
      <c r="AA30" s="757"/>
    </row>
    <row r="31" spans="1:27" ht="12.75" customHeight="1">
      <c r="A31" s="781"/>
      <c r="B31" s="752" t="s">
        <v>658</v>
      </c>
      <c r="C31" s="753"/>
      <c r="D31" s="754"/>
      <c r="E31" s="25">
        <v>350</v>
      </c>
      <c r="F31" s="25"/>
      <c r="G31" s="746" t="s">
        <v>648</v>
      </c>
      <c r="H31" s="747"/>
      <c r="I31" s="747"/>
      <c r="J31" s="747"/>
      <c r="K31" s="747"/>
      <c r="L31" s="747"/>
      <c r="M31" s="748"/>
      <c r="O31" s="781"/>
      <c r="P31" s="752" t="s">
        <v>752</v>
      </c>
      <c r="Q31" s="753"/>
      <c r="R31" s="754"/>
      <c r="S31" s="25">
        <v>620</v>
      </c>
      <c r="T31" s="25"/>
      <c r="U31" s="755" t="s">
        <v>744</v>
      </c>
      <c r="V31" s="756"/>
      <c r="W31" s="756"/>
      <c r="X31" s="756"/>
      <c r="Y31" s="756"/>
      <c r="Z31" s="756"/>
      <c r="AA31" s="757"/>
    </row>
    <row r="32" spans="1:27" ht="12.75" customHeight="1">
      <c r="A32" s="781"/>
      <c r="B32" s="752" t="s">
        <v>659</v>
      </c>
      <c r="C32" s="753"/>
      <c r="D32" s="754"/>
      <c r="E32" s="25">
        <v>400</v>
      </c>
      <c r="F32" s="25"/>
      <c r="G32" s="746" t="s">
        <v>649</v>
      </c>
      <c r="H32" s="747"/>
      <c r="I32" s="747"/>
      <c r="J32" s="747"/>
      <c r="K32" s="747"/>
      <c r="L32" s="747"/>
      <c r="M32" s="748"/>
      <c r="O32" s="781"/>
      <c r="P32" s="752" t="s">
        <v>753</v>
      </c>
      <c r="Q32" s="753"/>
      <c r="R32" s="754"/>
      <c r="S32" s="25">
        <v>540</v>
      </c>
      <c r="T32" s="25"/>
      <c r="U32" s="755" t="s">
        <v>745</v>
      </c>
      <c r="V32" s="756"/>
      <c r="W32" s="756"/>
      <c r="X32" s="756"/>
      <c r="Y32" s="756"/>
      <c r="Z32" s="756"/>
      <c r="AA32" s="757"/>
    </row>
    <row r="33" spans="1:27" ht="12.75" customHeight="1">
      <c r="A33" s="781"/>
      <c r="B33" s="752" t="s">
        <v>660</v>
      </c>
      <c r="C33" s="753"/>
      <c r="D33" s="754"/>
      <c r="E33" s="25">
        <v>490</v>
      </c>
      <c r="F33" s="25"/>
      <c r="G33" s="746" t="s">
        <v>650</v>
      </c>
      <c r="H33" s="747"/>
      <c r="I33" s="747"/>
      <c r="J33" s="747"/>
      <c r="K33" s="747"/>
      <c r="L33" s="747"/>
      <c r="M33" s="748"/>
      <c r="O33" s="781"/>
      <c r="P33" s="752" t="s">
        <v>754</v>
      </c>
      <c r="Q33" s="753"/>
      <c r="R33" s="754"/>
      <c r="S33" s="25">
        <v>260</v>
      </c>
      <c r="T33" s="25"/>
      <c r="U33" s="755" t="s">
        <v>746</v>
      </c>
      <c r="V33" s="756"/>
      <c r="W33" s="756"/>
      <c r="X33" s="756"/>
      <c r="Y33" s="756"/>
      <c r="Z33" s="756"/>
      <c r="AA33" s="757"/>
    </row>
    <row r="34" spans="1:27" ht="12.75" customHeight="1">
      <c r="A34" s="781"/>
      <c r="B34" s="752" t="s">
        <v>661</v>
      </c>
      <c r="C34" s="753"/>
      <c r="D34" s="754"/>
      <c r="E34" s="25">
        <v>350</v>
      </c>
      <c r="F34" s="25"/>
      <c r="G34" s="746" t="s">
        <v>651</v>
      </c>
      <c r="H34" s="747"/>
      <c r="I34" s="747"/>
      <c r="J34" s="747"/>
      <c r="K34" s="747"/>
      <c r="L34" s="747"/>
      <c r="M34" s="748"/>
      <c r="O34" s="781"/>
      <c r="P34" s="752" t="s">
        <v>755</v>
      </c>
      <c r="Q34" s="753"/>
      <c r="R34" s="754"/>
      <c r="S34" s="25">
        <v>380</v>
      </c>
      <c r="T34" s="25"/>
      <c r="U34" s="755" t="s">
        <v>747</v>
      </c>
      <c r="V34" s="756"/>
      <c r="W34" s="756"/>
      <c r="X34" s="756"/>
      <c r="Y34" s="756"/>
      <c r="Z34" s="756"/>
      <c r="AA34" s="757"/>
    </row>
    <row r="35" spans="1:27" ht="12.75" customHeight="1">
      <c r="A35" s="781"/>
      <c r="B35" s="752" t="s">
        <v>662</v>
      </c>
      <c r="C35" s="753"/>
      <c r="D35" s="754"/>
      <c r="E35" s="25">
        <v>730</v>
      </c>
      <c r="F35" s="25"/>
      <c r="G35" s="746" t="s">
        <v>652</v>
      </c>
      <c r="H35" s="747"/>
      <c r="I35" s="747"/>
      <c r="J35" s="747"/>
      <c r="K35" s="747"/>
      <c r="L35" s="747"/>
      <c r="M35" s="748"/>
      <c r="O35" s="781"/>
      <c r="P35" s="752" t="s">
        <v>756</v>
      </c>
      <c r="Q35" s="753"/>
      <c r="R35" s="754"/>
      <c r="S35" s="25">
        <v>450</v>
      </c>
      <c r="T35" s="25"/>
      <c r="U35" s="755" t="s">
        <v>748</v>
      </c>
      <c r="V35" s="756"/>
      <c r="W35" s="756"/>
      <c r="X35" s="756"/>
      <c r="Y35" s="756"/>
      <c r="Z35" s="756"/>
      <c r="AA35" s="757"/>
    </row>
    <row r="36" spans="1:27" ht="12.75" customHeight="1">
      <c r="A36" s="781"/>
      <c r="B36" s="752" t="s">
        <v>663</v>
      </c>
      <c r="C36" s="753"/>
      <c r="D36" s="754"/>
      <c r="E36" s="25">
        <v>450</v>
      </c>
      <c r="F36" s="25"/>
      <c r="G36" s="746" t="s">
        <v>653</v>
      </c>
      <c r="H36" s="747"/>
      <c r="I36" s="747"/>
      <c r="J36" s="747"/>
      <c r="K36" s="747"/>
      <c r="L36" s="747"/>
      <c r="M36" s="748"/>
      <c r="O36" s="781"/>
      <c r="P36" s="761" t="s">
        <v>757</v>
      </c>
      <c r="Q36" s="762"/>
      <c r="R36" s="763"/>
      <c r="S36" s="25">
        <v>340</v>
      </c>
      <c r="T36" s="25"/>
      <c r="U36" s="767" t="s">
        <v>749</v>
      </c>
      <c r="V36" s="768"/>
      <c r="W36" s="768"/>
      <c r="X36" s="768"/>
      <c r="Y36" s="768"/>
      <c r="Z36" s="768"/>
      <c r="AA36" s="769"/>
    </row>
    <row r="37" spans="1:27" ht="12.75" customHeight="1">
      <c r="A37" s="781"/>
      <c r="B37" s="752" t="s">
        <v>664</v>
      </c>
      <c r="C37" s="753"/>
      <c r="D37" s="754"/>
      <c r="E37" s="25">
        <v>620</v>
      </c>
      <c r="F37" s="25"/>
      <c r="G37" s="746" t="s">
        <v>654</v>
      </c>
      <c r="H37" s="747"/>
      <c r="I37" s="747"/>
      <c r="J37" s="747"/>
      <c r="K37" s="747"/>
      <c r="L37" s="747"/>
      <c r="M37" s="748"/>
      <c r="O37" s="782"/>
      <c r="P37" s="764" t="s">
        <v>10</v>
      </c>
      <c r="Q37" s="765"/>
      <c r="R37" s="770"/>
      <c r="S37" s="29">
        <f>SUM(S29:S36)</f>
        <v>3410</v>
      </c>
      <c r="T37" s="29">
        <f>SUM(T29:T36)</f>
        <v>0</v>
      </c>
      <c r="U37" s="749"/>
      <c r="V37" s="750"/>
      <c r="W37" s="750"/>
      <c r="X37" s="750"/>
      <c r="Y37" s="750"/>
      <c r="Z37" s="750"/>
      <c r="AA37" s="751"/>
    </row>
    <row r="38" spans="1:27" ht="12.75" customHeight="1">
      <c r="A38" s="781"/>
      <c r="B38" s="761" t="s">
        <v>665</v>
      </c>
      <c r="C38" s="762"/>
      <c r="D38" s="763"/>
      <c r="E38" s="25">
        <v>610</v>
      </c>
      <c r="F38" s="25"/>
      <c r="G38" s="812" t="s">
        <v>655</v>
      </c>
      <c r="H38" s="813"/>
      <c r="I38" s="813"/>
      <c r="J38" s="813"/>
      <c r="K38" s="813"/>
      <c r="L38" s="813"/>
      <c r="M38" s="814"/>
      <c r="O38" s="780" t="s">
        <v>813</v>
      </c>
      <c r="P38" s="777" t="s">
        <v>770</v>
      </c>
      <c r="Q38" s="778"/>
      <c r="R38" s="779"/>
      <c r="S38" s="26">
        <v>290</v>
      </c>
      <c r="T38" s="25"/>
      <c r="U38" s="808" t="s">
        <v>758</v>
      </c>
      <c r="V38" s="809"/>
      <c r="W38" s="809"/>
      <c r="X38" s="809"/>
      <c r="Y38" s="809"/>
      <c r="Z38" s="809"/>
      <c r="AA38" s="810"/>
    </row>
    <row r="39" spans="1:27" ht="12.75" customHeight="1">
      <c r="A39" s="782"/>
      <c r="B39" s="764" t="s">
        <v>10</v>
      </c>
      <c r="C39" s="765"/>
      <c r="D39" s="770"/>
      <c r="E39" s="29">
        <f>SUM(E29:E38)</f>
        <v>4590</v>
      </c>
      <c r="F39" s="29">
        <f>SUM(F29:F38)</f>
        <v>0</v>
      </c>
      <c r="G39" s="749"/>
      <c r="H39" s="750"/>
      <c r="I39" s="750"/>
      <c r="J39" s="750"/>
      <c r="K39" s="750"/>
      <c r="L39" s="750"/>
      <c r="M39" s="751"/>
      <c r="O39" s="781"/>
      <c r="P39" s="752" t="s">
        <v>771</v>
      </c>
      <c r="Q39" s="753"/>
      <c r="R39" s="754"/>
      <c r="S39" s="25">
        <v>310</v>
      </c>
      <c r="T39" s="25"/>
      <c r="U39" s="746" t="s">
        <v>759</v>
      </c>
      <c r="V39" s="747"/>
      <c r="W39" s="747"/>
      <c r="X39" s="747"/>
      <c r="Y39" s="747"/>
      <c r="Z39" s="747"/>
      <c r="AA39" s="748"/>
    </row>
    <row r="40" spans="1:27" ht="12.75" customHeight="1">
      <c r="A40" s="780" t="s">
        <v>808</v>
      </c>
      <c r="B40" s="777" t="s">
        <v>675</v>
      </c>
      <c r="C40" s="778"/>
      <c r="D40" s="779"/>
      <c r="E40" s="26">
        <v>660</v>
      </c>
      <c r="F40" s="25"/>
      <c r="G40" s="774" t="s">
        <v>666</v>
      </c>
      <c r="H40" s="775"/>
      <c r="I40" s="775"/>
      <c r="J40" s="775"/>
      <c r="K40" s="775"/>
      <c r="L40" s="775"/>
      <c r="M40" s="776"/>
      <c r="O40" s="781"/>
      <c r="P40" s="752" t="s">
        <v>772</v>
      </c>
      <c r="Q40" s="753"/>
      <c r="R40" s="754"/>
      <c r="S40" s="25">
        <v>290</v>
      </c>
      <c r="T40" s="25"/>
      <c r="U40" s="746" t="s">
        <v>760</v>
      </c>
      <c r="V40" s="747"/>
      <c r="W40" s="747"/>
      <c r="X40" s="747"/>
      <c r="Y40" s="747"/>
      <c r="Z40" s="747"/>
      <c r="AA40" s="748"/>
    </row>
    <row r="41" spans="1:27" ht="12.75" customHeight="1">
      <c r="A41" s="781"/>
      <c r="B41" s="752" t="s">
        <v>676</v>
      </c>
      <c r="C41" s="753"/>
      <c r="D41" s="754"/>
      <c r="E41" s="25">
        <v>290</v>
      </c>
      <c r="F41" s="25"/>
      <c r="G41" s="755" t="s">
        <v>667</v>
      </c>
      <c r="H41" s="756"/>
      <c r="I41" s="756"/>
      <c r="J41" s="756"/>
      <c r="K41" s="756"/>
      <c r="L41" s="756"/>
      <c r="M41" s="757"/>
      <c r="O41" s="781"/>
      <c r="P41" s="752" t="s">
        <v>773</v>
      </c>
      <c r="Q41" s="753"/>
      <c r="R41" s="754"/>
      <c r="S41" s="25">
        <v>430</v>
      </c>
      <c r="T41" s="25"/>
      <c r="U41" s="746" t="s">
        <v>761</v>
      </c>
      <c r="V41" s="747"/>
      <c r="W41" s="747"/>
      <c r="X41" s="747"/>
      <c r="Y41" s="747"/>
      <c r="Z41" s="747"/>
      <c r="AA41" s="748"/>
    </row>
    <row r="42" spans="1:27" ht="12.75" customHeight="1">
      <c r="A42" s="781"/>
      <c r="B42" s="752" t="s">
        <v>677</v>
      </c>
      <c r="C42" s="753"/>
      <c r="D42" s="754"/>
      <c r="E42" s="25">
        <v>330</v>
      </c>
      <c r="F42" s="25"/>
      <c r="G42" s="755" t="s">
        <v>668</v>
      </c>
      <c r="H42" s="756"/>
      <c r="I42" s="756"/>
      <c r="J42" s="756"/>
      <c r="K42" s="756"/>
      <c r="L42" s="756"/>
      <c r="M42" s="757"/>
      <c r="O42" s="781"/>
      <c r="P42" s="752" t="s">
        <v>774</v>
      </c>
      <c r="Q42" s="753"/>
      <c r="R42" s="754"/>
      <c r="S42" s="25">
        <v>270</v>
      </c>
      <c r="T42" s="25"/>
      <c r="U42" s="746" t="s">
        <v>762</v>
      </c>
      <c r="V42" s="747"/>
      <c r="W42" s="747"/>
      <c r="X42" s="747"/>
      <c r="Y42" s="747"/>
      <c r="Z42" s="747"/>
      <c r="AA42" s="748"/>
    </row>
    <row r="43" spans="1:27" ht="12.75" customHeight="1">
      <c r="A43" s="781"/>
      <c r="B43" s="752" t="s">
        <v>678</v>
      </c>
      <c r="C43" s="753"/>
      <c r="D43" s="754"/>
      <c r="E43" s="25">
        <v>410</v>
      </c>
      <c r="F43" s="25"/>
      <c r="G43" s="755" t="s">
        <v>669</v>
      </c>
      <c r="H43" s="756"/>
      <c r="I43" s="756"/>
      <c r="J43" s="756"/>
      <c r="K43" s="756"/>
      <c r="L43" s="756"/>
      <c r="M43" s="757"/>
      <c r="O43" s="781"/>
      <c r="P43" s="752" t="s">
        <v>775</v>
      </c>
      <c r="Q43" s="753"/>
      <c r="R43" s="754"/>
      <c r="S43" s="25">
        <v>380</v>
      </c>
      <c r="T43" s="25"/>
      <c r="U43" s="746" t="s">
        <v>763</v>
      </c>
      <c r="V43" s="747"/>
      <c r="W43" s="747"/>
      <c r="X43" s="747"/>
      <c r="Y43" s="747"/>
      <c r="Z43" s="747"/>
      <c r="AA43" s="748"/>
    </row>
    <row r="44" spans="1:27" ht="12.75" customHeight="1">
      <c r="A44" s="781"/>
      <c r="B44" s="752" t="s">
        <v>679</v>
      </c>
      <c r="C44" s="753"/>
      <c r="D44" s="754"/>
      <c r="E44" s="25">
        <v>420</v>
      </c>
      <c r="F44" s="25"/>
      <c r="G44" s="755" t="s">
        <v>670</v>
      </c>
      <c r="H44" s="756"/>
      <c r="I44" s="756"/>
      <c r="J44" s="756"/>
      <c r="K44" s="756"/>
      <c r="L44" s="756"/>
      <c r="M44" s="757"/>
      <c r="O44" s="781"/>
      <c r="P44" s="752" t="s">
        <v>776</v>
      </c>
      <c r="Q44" s="753"/>
      <c r="R44" s="754"/>
      <c r="S44" s="25">
        <v>420</v>
      </c>
      <c r="T44" s="25"/>
      <c r="U44" s="746" t="s">
        <v>764</v>
      </c>
      <c r="V44" s="747"/>
      <c r="W44" s="747"/>
      <c r="X44" s="747"/>
      <c r="Y44" s="747"/>
      <c r="Z44" s="747"/>
      <c r="AA44" s="748"/>
    </row>
    <row r="45" spans="1:27" ht="12.75" customHeight="1">
      <c r="A45" s="781"/>
      <c r="B45" s="752" t="s">
        <v>680</v>
      </c>
      <c r="C45" s="753"/>
      <c r="D45" s="754"/>
      <c r="E45" s="25">
        <v>350</v>
      </c>
      <c r="F45" s="25"/>
      <c r="G45" s="755" t="s">
        <v>671</v>
      </c>
      <c r="H45" s="756"/>
      <c r="I45" s="756"/>
      <c r="J45" s="756"/>
      <c r="K45" s="756"/>
      <c r="L45" s="756"/>
      <c r="M45" s="757"/>
      <c r="O45" s="781"/>
      <c r="P45" s="752" t="s">
        <v>777</v>
      </c>
      <c r="Q45" s="753"/>
      <c r="R45" s="754"/>
      <c r="S45" s="25">
        <v>650</v>
      </c>
      <c r="T45" s="25"/>
      <c r="U45" s="746" t="s">
        <v>765</v>
      </c>
      <c r="V45" s="747"/>
      <c r="W45" s="747"/>
      <c r="X45" s="747"/>
      <c r="Y45" s="747"/>
      <c r="Z45" s="747"/>
      <c r="AA45" s="748"/>
    </row>
    <row r="46" spans="1:27" ht="12.75" customHeight="1">
      <c r="A46" s="781"/>
      <c r="B46" s="752" t="s">
        <v>681</v>
      </c>
      <c r="C46" s="753"/>
      <c r="D46" s="754"/>
      <c r="E46" s="25">
        <v>260</v>
      </c>
      <c r="F46" s="25"/>
      <c r="G46" s="755" t="s">
        <v>672</v>
      </c>
      <c r="H46" s="756"/>
      <c r="I46" s="756"/>
      <c r="J46" s="756"/>
      <c r="K46" s="756"/>
      <c r="L46" s="756"/>
      <c r="M46" s="757"/>
      <c r="O46" s="781"/>
      <c r="P46" s="752" t="s">
        <v>778</v>
      </c>
      <c r="Q46" s="753"/>
      <c r="R46" s="754"/>
      <c r="S46" s="25">
        <v>340</v>
      </c>
      <c r="T46" s="25"/>
      <c r="U46" s="746" t="s">
        <v>766</v>
      </c>
      <c r="V46" s="747"/>
      <c r="W46" s="747"/>
      <c r="X46" s="747"/>
      <c r="Y46" s="747"/>
      <c r="Z46" s="747"/>
      <c r="AA46" s="748"/>
    </row>
    <row r="47" spans="1:27" ht="12.75" customHeight="1">
      <c r="A47" s="781"/>
      <c r="B47" s="752" t="s">
        <v>682</v>
      </c>
      <c r="C47" s="753"/>
      <c r="D47" s="754"/>
      <c r="E47" s="25">
        <v>360</v>
      </c>
      <c r="F47" s="25"/>
      <c r="G47" s="755" t="s">
        <v>673</v>
      </c>
      <c r="H47" s="756"/>
      <c r="I47" s="756"/>
      <c r="J47" s="756"/>
      <c r="K47" s="756"/>
      <c r="L47" s="756"/>
      <c r="M47" s="757"/>
      <c r="O47" s="781"/>
      <c r="P47" s="752" t="s">
        <v>779</v>
      </c>
      <c r="Q47" s="753"/>
      <c r="R47" s="754"/>
      <c r="S47" s="25">
        <v>460</v>
      </c>
      <c r="T47" s="25"/>
      <c r="U47" s="746" t="s">
        <v>767</v>
      </c>
      <c r="V47" s="747"/>
      <c r="W47" s="747"/>
      <c r="X47" s="747"/>
      <c r="Y47" s="747"/>
      <c r="Z47" s="747"/>
      <c r="AA47" s="748"/>
    </row>
    <row r="48" spans="1:27" ht="12.75" customHeight="1">
      <c r="A48" s="781"/>
      <c r="B48" s="761" t="s">
        <v>683</v>
      </c>
      <c r="C48" s="762"/>
      <c r="D48" s="763"/>
      <c r="E48" s="25">
        <v>510</v>
      </c>
      <c r="F48" s="25"/>
      <c r="G48" s="767" t="s">
        <v>674</v>
      </c>
      <c r="H48" s="768"/>
      <c r="I48" s="768"/>
      <c r="J48" s="768"/>
      <c r="K48" s="768"/>
      <c r="L48" s="768"/>
      <c r="M48" s="769"/>
      <c r="O48" s="781"/>
      <c r="P48" s="752" t="s">
        <v>780</v>
      </c>
      <c r="Q48" s="753"/>
      <c r="R48" s="754"/>
      <c r="S48" s="35">
        <v>670</v>
      </c>
      <c r="T48" s="25"/>
      <c r="U48" s="746" t="s">
        <v>768</v>
      </c>
      <c r="V48" s="747"/>
      <c r="W48" s="747"/>
      <c r="X48" s="747"/>
      <c r="Y48" s="747"/>
      <c r="Z48" s="747"/>
      <c r="AA48" s="748"/>
    </row>
    <row r="49" spans="1:27" ht="12.75" customHeight="1">
      <c r="A49" s="782"/>
      <c r="B49" s="764" t="s">
        <v>10</v>
      </c>
      <c r="C49" s="765"/>
      <c r="D49" s="766"/>
      <c r="E49" s="29">
        <f>SUM(E40:E48)</f>
        <v>3590</v>
      </c>
      <c r="F49" s="29">
        <f>SUM(F40:F48)</f>
        <v>0</v>
      </c>
      <c r="G49" s="749"/>
      <c r="H49" s="750"/>
      <c r="I49" s="750"/>
      <c r="J49" s="750"/>
      <c r="K49" s="750"/>
      <c r="L49" s="750"/>
      <c r="M49" s="751"/>
      <c r="O49" s="781"/>
      <c r="P49" s="761" t="s">
        <v>781</v>
      </c>
      <c r="Q49" s="762"/>
      <c r="R49" s="763"/>
      <c r="S49" s="25">
        <v>620</v>
      </c>
      <c r="T49" s="25"/>
      <c r="U49" s="812" t="s">
        <v>769</v>
      </c>
      <c r="V49" s="813"/>
      <c r="W49" s="813"/>
      <c r="X49" s="813"/>
      <c r="Y49" s="813"/>
      <c r="Z49" s="813"/>
      <c r="AA49" s="814"/>
    </row>
    <row r="50" spans="1:27" ht="12.75" customHeight="1">
      <c r="A50" s="780" t="s">
        <v>809</v>
      </c>
      <c r="B50" s="777" t="s">
        <v>692</v>
      </c>
      <c r="C50" s="778"/>
      <c r="D50" s="779"/>
      <c r="E50" s="26">
        <v>670</v>
      </c>
      <c r="F50" s="25"/>
      <c r="G50" s="774" t="s">
        <v>684</v>
      </c>
      <c r="H50" s="775"/>
      <c r="I50" s="775"/>
      <c r="J50" s="775"/>
      <c r="K50" s="775"/>
      <c r="L50" s="775"/>
      <c r="M50" s="776"/>
      <c r="O50" s="782"/>
      <c r="P50" s="764" t="s">
        <v>10</v>
      </c>
      <c r="Q50" s="765"/>
      <c r="R50" s="770"/>
      <c r="S50" s="29">
        <f>SUM(S38:S49)</f>
        <v>5130</v>
      </c>
      <c r="T50" s="29">
        <f>SUM(T38:T49)</f>
        <v>0</v>
      </c>
      <c r="U50" s="749"/>
      <c r="V50" s="750"/>
      <c r="W50" s="750"/>
      <c r="X50" s="750"/>
      <c r="Y50" s="750"/>
      <c r="Z50" s="750"/>
      <c r="AA50" s="751"/>
    </row>
    <row r="51" spans="1:27" ht="12.75" customHeight="1">
      <c r="A51" s="781"/>
      <c r="B51" s="752" t="s">
        <v>693</v>
      </c>
      <c r="C51" s="753"/>
      <c r="D51" s="754"/>
      <c r="E51" s="25">
        <v>340</v>
      </c>
      <c r="F51" s="25"/>
      <c r="G51" s="755" t="s">
        <v>685</v>
      </c>
      <c r="H51" s="756"/>
      <c r="I51" s="756"/>
      <c r="J51" s="756"/>
      <c r="K51" s="756"/>
      <c r="L51" s="756"/>
      <c r="M51" s="757"/>
      <c r="O51" s="780" t="s">
        <v>1287</v>
      </c>
      <c r="P51" s="752" t="s">
        <v>790</v>
      </c>
      <c r="Q51" s="753"/>
      <c r="R51" s="754"/>
      <c r="S51" s="25">
        <v>310</v>
      </c>
      <c r="T51" s="25"/>
      <c r="U51" s="755" t="s">
        <v>783</v>
      </c>
      <c r="V51" s="756"/>
      <c r="W51" s="756"/>
      <c r="X51" s="756"/>
      <c r="Y51" s="756"/>
      <c r="Z51" s="756"/>
      <c r="AA51" s="757"/>
    </row>
    <row r="52" spans="1:27" ht="12.75" customHeight="1">
      <c r="A52" s="781"/>
      <c r="B52" s="752" t="s">
        <v>694</v>
      </c>
      <c r="C52" s="753"/>
      <c r="D52" s="754"/>
      <c r="E52" s="25">
        <v>360</v>
      </c>
      <c r="F52" s="25"/>
      <c r="G52" s="755" t="s">
        <v>686</v>
      </c>
      <c r="H52" s="756"/>
      <c r="I52" s="756"/>
      <c r="J52" s="756"/>
      <c r="K52" s="756"/>
      <c r="L52" s="756"/>
      <c r="M52" s="757"/>
      <c r="O52" s="781"/>
      <c r="P52" s="752" t="s">
        <v>791</v>
      </c>
      <c r="Q52" s="753"/>
      <c r="R52" s="754"/>
      <c r="S52" s="25">
        <v>380</v>
      </c>
      <c r="T52" s="25"/>
      <c r="U52" s="755" t="s">
        <v>784</v>
      </c>
      <c r="V52" s="756"/>
      <c r="W52" s="756"/>
      <c r="X52" s="756"/>
      <c r="Y52" s="756"/>
      <c r="Z52" s="756"/>
      <c r="AA52" s="757"/>
    </row>
    <row r="53" spans="1:27" ht="12.75" customHeight="1">
      <c r="A53" s="781"/>
      <c r="B53" s="752" t="s">
        <v>695</v>
      </c>
      <c r="C53" s="753"/>
      <c r="D53" s="754"/>
      <c r="E53" s="25">
        <v>410</v>
      </c>
      <c r="F53" s="25"/>
      <c r="G53" s="755" t="s">
        <v>687</v>
      </c>
      <c r="H53" s="756"/>
      <c r="I53" s="756"/>
      <c r="J53" s="756"/>
      <c r="K53" s="756"/>
      <c r="L53" s="756"/>
      <c r="M53" s="757"/>
      <c r="O53" s="781"/>
      <c r="P53" s="752" t="s">
        <v>792</v>
      </c>
      <c r="Q53" s="753"/>
      <c r="R53" s="754"/>
      <c r="S53" s="25">
        <v>360</v>
      </c>
      <c r="T53" s="25"/>
      <c r="U53" s="755" t="s">
        <v>785</v>
      </c>
      <c r="V53" s="756"/>
      <c r="W53" s="756"/>
      <c r="X53" s="756"/>
      <c r="Y53" s="756"/>
      <c r="Z53" s="756"/>
      <c r="AA53" s="757"/>
    </row>
    <row r="54" spans="1:27" ht="12.75" customHeight="1">
      <c r="A54" s="781"/>
      <c r="B54" s="752" t="s">
        <v>696</v>
      </c>
      <c r="C54" s="753"/>
      <c r="D54" s="754"/>
      <c r="E54" s="25">
        <v>540</v>
      </c>
      <c r="F54" s="25"/>
      <c r="G54" s="755" t="s">
        <v>688</v>
      </c>
      <c r="H54" s="756"/>
      <c r="I54" s="756"/>
      <c r="J54" s="756"/>
      <c r="K54" s="756"/>
      <c r="L54" s="756"/>
      <c r="M54" s="757"/>
      <c r="O54" s="781"/>
      <c r="P54" s="752" t="s">
        <v>793</v>
      </c>
      <c r="Q54" s="753"/>
      <c r="R54" s="754"/>
      <c r="S54" s="25">
        <v>330</v>
      </c>
      <c r="T54" s="25"/>
      <c r="U54" s="755" t="s">
        <v>786</v>
      </c>
      <c r="V54" s="756"/>
      <c r="W54" s="756"/>
      <c r="X54" s="756"/>
      <c r="Y54" s="756"/>
      <c r="Z54" s="756"/>
      <c r="AA54" s="757"/>
    </row>
    <row r="55" spans="1:27" ht="12.75" customHeight="1">
      <c r="A55" s="781"/>
      <c r="B55" s="752" t="s">
        <v>697</v>
      </c>
      <c r="C55" s="753"/>
      <c r="D55" s="754"/>
      <c r="E55" s="25">
        <v>400</v>
      </c>
      <c r="F55" s="25"/>
      <c r="G55" s="755" t="s">
        <v>689</v>
      </c>
      <c r="H55" s="756"/>
      <c r="I55" s="756"/>
      <c r="J55" s="756"/>
      <c r="K55" s="756"/>
      <c r="L55" s="756"/>
      <c r="M55" s="757"/>
      <c r="O55" s="781"/>
      <c r="P55" s="752" t="s">
        <v>794</v>
      </c>
      <c r="Q55" s="753"/>
      <c r="R55" s="754"/>
      <c r="S55" s="25">
        <v>330</v>
      </c>
      <c r="T55" s="25"/>
      <c r="U55" s="755" t="s">
        <v>787</v>
      </c>
      <c r="V55" s="756"/>
      <c r="W55" s="756"/>
      <c r="X55" s="756"/>
      <c r="Y55" s="756"/>
      <c r="Z55" s="756"/>
      <c r="AA55" s="757"/>
    </row>
    <row r="56" spans="1:27" ht="12.75" customHeight="1">
      <c r="A56" s="781"/>
      <c r="B56" s="752" t="s">
        <v>698</v>
      </c>
      <c r="C56" s="753"/>
      <c r="D56" s="754"/>
      <c r="E56" s="25">
        <v>390</v>
      </c>
      <c r="F56" s="25"/>
      <c r="G56" s="755" t="s">
        <v>690</v>
      </c>
      <c r="H56" s="756"/>
      <c r="I56" s="756"/>
      <c r="J56" s="756"/>
      <c r="K56" s="756"/>
      <c r="L56" s="756"/>
      <c r="M56" s="757"/>
      <c r="O56" s="781"/>
      <c r="P56" s="752" t="s">
        <v>795</v>
      </c>
      <c r="Q56" s="753"/>
      <c r="R56" s="754"/>
      <c r="S56" s="25">
        <v>400</v>
      </c>
      <c r="T56" s="25"/>
      <c r="U56" s="755" t="s">
        <v>788</v>
      </c>
      <c r="V56" s="756"/>
      <c r="W56" s="756"/>
      <c r="X56" s="756"/>
      <c r="Y56" s="756"/>
      <c r="Z56" s="756"/>
      <c r="AA56" s="757"/>
    </row>
    <row r="57" spans="1:27" s="9" customFormat="1" ht="12.75" customHeight="1">
      <c r="A57" s="781"/>
      <c r="B57" s="761" t="s">
        <v>699</v>
      </c>
      <c r="C57" s="762"/>
      <c r="D57" s="763"/>
      <c r="E57" s="25">
        <v>260</v>
      </c>
      <c r="F57" s="25"/>
      <c r="G57" s="767" t="s">
        <v>691</v>
      </c>
      <c r="H57" s="768"/>
      <c r="I57" s="768"/>
      <c r="J57" s="768"/>
      <c r="K57" s="768"/>
      <c r="L57" s="768"/>
      <c r="M57" s="769"/>
      <c r="O57" s="781"/>
      <c r="P57" s="761" t="s">
        <v>796</v>
      </c>
      <c r="Q57" s="762"/>
      <c r="R57" s="763"/>
      <c r="S57" s="25">
        <v>410</v>
      </c>
      <c r="T57" s="25"/>
      <c r="U57" s="767" t="s">
        <v>789</v>
      </c>
      <c r="V57" s="768"/>
      <c r="W57" s="768"/>
      <c r="X57" s="768"/>
      <c r="Y57" s="768"/>
      <c r="Z57" s="768"/>
      <c r="AA57" s="769"/>
    </row>
    <row r="58" spans="1:27" ht="12.75" customHeight="1">
      <c r="A58" s="23"/>
      <c r="B58" s="764" t="s">
        <v>10</v>
      </c>
      <c r="C58" s="765"/>
      <c r="D58" s="766"/>
      <c r="E58" s="29">
        <f>SUM(E50:E57)</f>
        <v>3370</v>
      </c>
      <c r="F58" s="29">
        <f>SUM(F50:F57)</f>
        <v>0</v>
      </c>
      <c r="G58" s="758"/>
      <c r="H58" s="759"/>
      <c r="I58" s="759"/>
      <c r="J58" s="759"/>
      <c r="K58" s="759"/>
      <c r="L58" s="759"/>
      <c r="M58" s="760"/>
      <c r="N58" s="10"/>
      <c r="O58" s="782"/>
      <c r="P58" s="764" t="s">
        <v>10</v>
      </c>
      <c r="Q58" s="765"/>
      <c r="R58" s="766"/>
      <c r="S58" s="29">
        <f>SUM(S51:S57)</f>
        <v>2520</v>
      </c>
      <c r="T58" s="29">
        <f>SUM(T51:T57)</f>
        <v>0</v>
      </c>
      <c r="U58" s="749"/>
      <c r="V58" s="750"/>
      <c r="W58" s="750"/>
      <c r="X58" s="750"/>
      <c r="Y58" s="750"/>
      <c r="Z58" s="750"/>
      <c r="AA58" s="751"/>
    </row>
    <row r="59" spans="1:27" ht="12.75" customHeight="1">
      <c r="A59" s="18"/>
      <c r="B59" s="20"/>
      <c r="C59" s="20"/>
      <c r="D59" s="24"/>
      <c r="E59" s="17"/>
      <c r="F59" s="17"/>
      <c r="G59" s="9"/>
      <c r="H59" s="9"/>
      <c r="I59" s="9"/>
      <c r="J59" s="9"/>
      <c r="K59" s="9"/>
      <c r="L59" s="9"/>
      <c r="M59" s="9"/>
      <c r="N59" s="10"/>
      <c r="O59" s="780" t="s">
        <v>814</v>
      </c>
      <c r="P59" s="777" t="s">
        <v>801</v>
      </c>
      <c r="Q59" s="778"/>
      <c r="R59" s="779"/>
      <c r="S59" s="26">
        <v>480</v>
      </c>
      <c r="T59" s="25"/>
      <c r="U59" s="808" t="s">
        <v>797</v>
      </c>
      <c r="V59" s="809"/>
      <c r="W59" s="809"/>
      <c r="X59" s="809"/>
      <c r="Y59" s="809"/>
      <c r="Z59" s="809"/>
      <c r="AA59" s="810"/>
    </row>
    <row r="60" spans="1:27" ht="12.75" customHeight="1">
      <c r="A60" s="818" t="s">
        <v>1286</v>
      </c>
      <c r="B60" s="819"/>
      <c r="C60" s="819"/>
      <c r="D60" s="820"/>
      <c r="E60" s="33">
        <f>SUM(E58,E49,E39,E28,E16,S14,S28,S37,S50,S58,S63)</f>
        <v>44390</v>
      </c>
      <c r="F60" s="32">
        <f>SUM(F58,F49,F39,F28,F16,T14,T28,T37,T50,T58,T63)</f>
        <v>0</v>
      </c>
      <c r="G60" s="9"/>
      <c r="H60" s="9"/>
      <c r="I60" s="9"/>
      <c r="J60" s="9"/>
      <c r="K60" s="9"/>
      <c r="L60" s="9"/>
      <c r="M60" s="9"/>
      <c r="N60" s="10"/>
      <c r="O60" s="781"/>
      <c r="P60" s="752" t="s">
        <v>802</v>
      </c>
      <c r="Q60" s="753"/>
      <c r="R60" s="754"/>
      <c r="S60" s="25">
        <v>430</v>
      </c>
      <c r="T60" s="25"/>
      <c r="U60" s="746" t="s">
        <v>798</v>
      </c>
      <c r="V60" s="747"/>
      <c r="W60" s="747"/>
      <c r="X60" s="747"/>
      <c r="Y60" s="747"/>
      <c r="Z60" s="747"/>
      <c r="AA60" s="748"/>
    </row>
    <row r="61" spans="1:27" ht="12.75" customHeight="1">
      <c r="A61" s="18"/>
      <c r="B61" s="20"/>
      <c r="C61" s="20"/>
      <c r="D61" s="24"/>
      <c r="E61" s="17"/>
      <c r="F61" s="17"/>
      <c r="G61" s="9"/>
      <c r="H61" s="9"/>
      <c r="I61" s="9"/>
      <c r="J61" s="9"/>
      <c r="K61" s="9"/>
      <c r="L61" s="9"/>
      <c r="M61" s="9"/>
      <c r="N61" s="10"/>
      <c r="O61" s="781"/>
      <c r="P61" s="752" t="s">
        <v>803</v>
      </c>
      <c r="Q61" s="753"/>
      <c r="R61" s="754"/>
      <c r="S61" s="25">
        <v>460</v>
      </c>
      <c r="T61" s="25"/>
      <c r="U61" s="746" t="s">
        <v>799</v>
      </c>
      <c r="V61" s="747"/>
      <c r="W61" s="747"/>
      <c r="X61" s="747"/>
      <c r="Y61" s="747"/>
      <c r="Z61" s="747"/>
      <c r="AA61" s="748"/>
    </row>
    <row r="62" spans="1:27" ht="12.75" customHeight="1">
      <c r="A62" s="18"/>
      <c r="B62" s="20"/>
      <c r="C62" s="20"/>
      <c r="D62" s="24"/>
      <c r="E62" s="17"/>
      <c r="F62" s="17"/>
      <c r="G62" s="9"/>
      <c r="H62" s="9"/>
      <c r="I62" s="9"/>
      <c r="J62" s="9"/>
      <c r="K62" s="9"/>
      <c r="L62" s="9"/>
      <c r="M62" s="9"/>
      <c r="N62" s="10"/>
      <c r="O62" s="781"/>
      <c r="P62" s="752" t="s">
        <v>804</v>
      </c>
      <c r="Q62" s="753"/>
      <c r="R62" s="754"/>
      <c r="S62" s="25">
        <v>480</v>
      </c>
      <c r="T62" s="25"/>
      <c r="U62" s="746" t="s">
        <v>800</v>
      </c>
      <c r="V62" s="747"/>
      <c r="W62" s="747"/>
      <c r="X62" s="747"/>
      <c r="Y62" s="747"/>
      <c r="Z62" s="747"/>
      <c r="AA62" s="748"/>
    </row>
    <row r="63" spans="1:27" ht="12.75" customHeight="1">
      <c r="A63" s="18"/>
      <c r="B63" s="20"/>
      <c r="C63" s="20"/>
      <c r="D63" s="24"/>
      <c r="E63" s="17"/>
      <c r="F63" s="17"/>
      <c r="G63" s="9"/>
      <c r="H63" s="9"/>
      <c r="I63" s="9"/>
      <c r="J63" s="9"/>
      <c r="K63" s="9"/>
      <c r="L63" s="9"/>
      <c r="M63" s="9"/>
      <c r="N63" s="10"/>
      <c r="O63" s="782"/>
      <c r="P63" s="764" t="s">
        <v>10</v>
      </c>
      <c r="Q63" s="765"/>
      <c r="R63" s="770"/>
      <c r="S63" s="29">
        <f>SUM(S59:S62)</f>
        <v>1850</v>
      </c>
      <c r="T63" s="29">
        <f>SUM(T59:T62)</f>
        <v>0</v>
      </c>
      <c r="U63" s="749"/>
      <c r="V63" s="750"/>
      <c r="W63" s="750"/>
      <c r="X63" s="750"/>
      <c r="Y63" s="750"/>
      <c r="Z63" s="750"/>
      <c r="AA63" s="751"/>
    </row>
    <row r="64" spans="1:27" ht="12.75" customHeight="1">
      <c r="D64" s="11"/>
      <c r="E64" s="11"/>
      <c r="F64" s="11"/>
      <c r="N64" s="10"/>
    </row>
    <row r="65" spans="1:27" ht="12.75" customHeight="1">
      <c r="B65" s="20"/>
      <c r="C65" s="20"/>
      <c r="D65" s="20"/>
      <c r="E65" s="17"/>
      <c r="N65" s="10"/>
    </row>
    <row r="66" spans="1:27" ht="12.75" customHeight="1">
      <c r="A66" s="811" t="s">
        <v>28</v>
      </c>
      <c r="B66" s="811"/>
      <c r="C66" s="811"/>
      <c r="D66" s="811"/>
      <c r="E66" s="811"/>
      <c r="F66" s="811"/>
      <c r="G66" s="811"/>
      <c r="H66" s="811"/>
      <c r="I66" s="811"/>
      <c r="J66" s="811"/>
      <c r="K66" s="811"/>
      <c r="L66" s="811"/>
      <c r="M66" s="811"/>
      <c r="N66" s="811"/>
      <c r="O66" s="811"/>
      <c r="P66" s="811"/>
      <c r="Q66" s="811"/>
      <c r="R66" s="811"/>
      <c r="S66" s="811"/>
      <c r="T66" s="811"/>
      <c r="U66" s="811"/>
      <c r="V66" s="811"/>
      <c r="W66" s="811"/>
      <c r="X66" s="811"/>
      <c r="Y66" s="811"/>
      <c r="Z66" s="811"/>
      <c r="AA66" s="811"/>
    </row>
    <row r="67" spans="1:27" ht="12.75" customHeight="1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0"/>
    </row>
    <row r="68" spans="1:27" ht="12.75" customHeight="1">
      <c r="N68" s="10"/>
    </row>
    <row r="69" spans="1:27" ht="12.75" customHeight="1">
      <c r="L69" s="11"/>
      <c r="M69" s="11"/>
      <c r="N69" s="10"/>
    </row>
    <row r="70" spans="1:27" ht="12.75" customHeight="1">
      <c r="N70" s="10"/>
    </row>
    <row r="71" spans="1:27" ht="12.75" customHeight="1">
      <c r="N71" s="10"/>
    </row>
    <row r="72" spans="1:27" ht="12.75" customHeight="1">
      <c r="N72" s="10"/>
    </row>
    <row r="73" spans="1:27" ht="12.75" customHeight="1">
      <c r="N73" s="10"/>
    </row>
    <row r="74" spans="1:27" ht="12.75" customHeight="1">
      <c r="N74" s="11"/>
    </row>
    <row r="75" spans="1:27" ht="15" customHeight="1">
      <c r="N75" s="11"/>
    </row>
    <row r="77" spans="1:27" ht="12">
      <c r="N77" s="11"/>
    </row>
    <row r="79" spans="1:27" ht="12"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2" spans="14:14" ht="12">
      <c r="N82" s="11"/>
    </row>
  </sheetData>
  <mergeCells count="253">
    <mergeCell ref="A66:AA66"/>
    <mergeCell ref="U20:AA20"/>
    <mergeCell ref="U47:AA47"/>
    <mergeCell ref="U30:AA30"/>
    <mergeCell ref="U31:AA31"/>
    <mergeCell ref="U32:AA32"/>
    <mergeCell ref="U33:AA33"/>
    <mergeCell ref="U37:AA37"/>
    <mergeCell ref="U36:AA36"/>
    <mergeCell ref="U41:AA41"/>
    <mergeCell ref="U45:AA45"/>
    <mergeCell ref="U46:AA46"/>
    <mergeCell ref="U35:AA35"/>
    <mergeCell ref="U24:AA24"/>
    <mergeCell ref="U25:AA25"/>
    <mergeCell ref="U26:AA26"/>
    <mergeCell ref="U27:AA27"/>
    <mergeCell ref="U28:AA28"/>
    <mergeCell ref="U38:AA38"/>
    <mergeCell ref="U39:AA39"/>
    <mergeCell ref="U40:AA40"/>
    <mergeCell ref="U29:AA29"/>
    <mergeCell ref="B45:D45"/>
    <mergeCell ref="B46:D46"/>
    <mergeCell ref="U8:AA8"/>
    <mergeCell ref="U9:AA9"/>
    <mergeCell ref="U10:AA10"/>
    <mergeCell ref="U11:AA11"/>
    <mergeCell ref="U12:AA12"/>
    <mergeCell ref="U15:AA15"/>
    <mergeCell ref="U16:AA16"/>
    <mergeCell ref="U17:AA17"/>
    <mergeCell ref="U18:AA18"/>
    <mergeCell ref="B47:D47"/>
    <mergeCell ref="B34:D34"/>
    <mergeCell ref="B35:D35"/>
    <mergeCell ref="U23:AA23"/>
    <mergeCell ref="U13:AA13"/>
    <mergeCell ref="P15:R15"/>
    <mergeCell ref="P16:R16"/>
    <mergeCell ref="P17:R17"/>
    <mergeCell ref="P18:R18"/>
    <mergeCell ref="P14:R14"/>
    <mergeCell ref="U14:AA14"/>
    <mergeCell ref="U19:AA19"/>
    <mergeCell ref="P20:R20"/>
    <mergeCell ref="P21:R21"/>
    <mergeCell ref="P22:R22"/>
    <mergeCell ref="U21:AA21"/>
    <mergeCell ref="U22:AA22"/>
    <mergeCell ref="U34:AA34"/>
    <mergeCell ref="P28:R28"/>
    <mergeCell ref="P38:R38"/>
    <mergeCell ref="P39:R39"/>
    <mergeCell ref="P40:R40"/>
    <mergeCell ref="B39:D39"/>
    <mergeCell ref="B37:D37"/>
    <mergeCell ref="B6:D6"/>
    <mergeCell ref="B7:D7"/>
    <mergeCell ref="B8:D8"/>
    <mergeCell ref="B9:D9"/>
    <mergeCell ref="B10:D10"/>
    <mergeCell ref="B57:D57"/>
    <mergeCell ref="A6:A16"/>
    <mergeCell ref="A17:A28"/>
    <mergeCell ref="A29:A39"/>
    <mergeCell ref="A40:A49"/>
    <mergeCell ref="B15:D15"/>
    <mergeCell ref="A50:A57"/>
    <mergeCell ref="B49:D49"/>
    <mergeCell ref="B25:D25"/>
    <mergeCell ref="B26:D26"/>
    <mergeCell ref="B24:D24"/>
    <mergeCell ref="B17:D17"/>
    <mergeCell ref="B20:D20"/>
    <mergeCell ref="B21:D21"/>
    <mergeCell ref="B23:D23"/>
    <mergeCell ref="B48:D48"/>
    <mergeCell ref="B44:D44"/>
    <mergeCell ref="B31:D31"/>
    <mergeCell ref="B32:D32"/>
    <mergeCell ref="B38:D38"/>
    <mergeCell ref="B40:D40"/>
    <mergeCell ref="B41:D41"/>
    <mergeCell ref="B42:D42"/>
    <mergeCell ref="B43:D43"/>
    <mergeCell ref="B11:D11"/>
    <mergeCell ref="B12:D12"/>
    <mergeCell ref="B13:D13"/>
    <mergeCell ref="B14:D14"/>
    <mergeCell ref="B18:D18"/>
    <mergeCell ref="B19:D19"/>
    <mergeCell ref="B16:D16"/>
    <mergeCell ref="B33:D33"/>
    <mergeCell ref="B30:D30"/>
    <mergeCell ref="B27:D27"/>
    <mergeCell ref="B22:D22"/>
    <mergeCell ref="B28:D28"/>
    <mergeCell ref="B29:D29"/>
    <mergeCell ref="B36:D36"/>
    <mergeCell ref="G53:M53"/>
    <mergeCell ref="P45:R45"/>
    <mergeCell ref="P46:R46"/>
    <mergeCell ref="P47:R47"/>
    <mergeCell ref="P48:R48"/>
    <mergeCell ref="P49:R49"/>
    <mergeCell ref="P43:R43"/>
    <mergeCell ref="P44:R44"/>
    <mergeCell ref="A60:D60"/>
    <mergeCell ref="G49:M49"/>
    <mergeCell ref="B50:D50"/>
    <mergeCell ref="G50:M50"/>
    <mergeCell ref="B58:D58"/>
    <mergeCell ref="B51:D51"/>
    <mergeCell ref="B52:D52"/>
    <mergeCell ref="B53:D53"/>
    <mergeCell ref="B54:D54"/>
    <mergeCell ref="B55:D55"/>
    <mergeCell ref="B56:D56"/>
    <mergeCell ref="G58:M58"/>
    <mergeCell ref="G54:M54"/>
    <mergeCell ref="G55:M55"/>
    <mergeCell ref="G56:M56"/>
    <mergeCell ref="G57:M57"/>
    <mergeCell ref="G38:M38"/>
    <mergeCell ref="G39:M39"/>
    <mergeCell ref="U50:AA50"/>
    <mergeCell ref="G45:M45"/>
    <mergeCell ref="G46:M46"/>
    <mergeCell ref="G47:M47"/>
    <mergeCell ref="G48:M48"/>
    <mergeCell ref="G51:M51"/>
    <mergeCell ref="G52:M52"/>
    <mergeCell ref="P50:R50"/>
    <mergeCell ref="U48:AA48"/>
    <mergeCell ref="U49:AA49"/>
    <mergeCell ref="O38:O50"/>
    <mergeCell ref="G40:M40"/>
    <mergeCell ref="G41:M41"/>
    <mergeCell ref="G42:M42"/>
    <mergeCell ref="G43:M43"/>
    <mergeCell ref="G44:M44"/>
    <mergeCell ref="P41:R41"/>
    <mergeCell ref="P42:R42"/>
    <mergeCell ref="U42:AA42"/>
    <mergeCell ref="U43:AA43"/>
    <mergeCell ref="U44:AA44"/>
    <mergeCell ref="G36:M36"/>
    <mergeCell ref="G37:M37"/>
    <mergeCell ref="G32:M32"/>
    <mergeCell ref="G29:M29"/>
    <mergeCell ref="G31:M31"/>
    <mergeCell ref="P19:R19"/>
    <mergeCell ref="P23:R23"/>
    <mergeCell ref="O29:O37"/>
    <mergeCell ref="G33:M33"/>
    <mergeCell ref="G34:M34"/>
    <mergeCell ref="G35:M35"/>
    <mergeCell ref="P35:R35"/>
    <mergeCell ref="P36:R36"/>
    <mergeCell ref="P29:R29"/>
    <mergeCell ref="G28:M28"/>
    <mergeCell ref="P24:R24"/>
    <mergeCell ref="P25:R25"/>
    <mergeCell ref="P26:R26"/>
    <mergeCell ref="P27:R27"/>
    <mergeCell ref="P31:R31"/>
    <mergeCell ref="P30:R30"/>
    <mergeCell ref="P32:R32"/>
    <mergeCell ref="P37:R37"/>
    <mergeCell ref="P33:R33"/>
    <mergeCell ref="P34:R34"/>
    <mergeCell ref="G16:M16"/>
    <mergeCell ref="G15:M15"/>
    <mergeCell ref="G17:M17"/>
    <mergeCell ref="G18:M18"/>
    <mergeCell ref="G19:M19"/>
    <mergeCell ref="O15:O28"/>
    <mergeCell ref="G26:M26"/>
    <mergeCell ref="G27:M27"/>
    <mergeCell ref="G23:M23"/>
    <mergeCell ref="G24:M24"/>
    <mergeCell ref="G25:M25"/>
    <mergeCell ref="G20:M20"/>
    <mergeCell ref="G21:M21"/>
    <mergeCell ref="G22:M22"/>
    <mergeCell ref="G30:M30"/>
    <mergeCell ref="J2:M2"/>
    <mergeCell ref="P2:Q2"/>
    <mergeCell ref="G8:M8"/>
    <mergeCell ref="G9:M9"/>
    <mergeCell ref="G10:M10"/>
    <mergeCell ref="G11:M11"/>
    <mergeCell ref="G12:M12"/>
    <mergeCell ref="G13:M13"/>
    <mergeCell ref="P6:R6"/>
    <mergeCell ref="P7:R7"/>
    <mergeCell ref="P8:R8"/>
    <mergeCell ref="P9:R9"/>
    <mergeCell ref="P10:R10"/>
    <mergeCell ref="G7:M7"/>
    <mergeCell ref="O6:O14"/>
    <mergeCell ref="G6:M6"/>
    <mergeCell ref="G14:M14"/>
    <mergeCell ref="P11:R11"/>
    <mergeCell ref="U57:AA57"/>
    <mergeCell ref="P59:R59"/>
    <mergeCell ref="P55:R55"/>
    <mergeCell ref="P56:R56"/>
    <mergeCell ref="A1:C1"/>
    <mergeCell ref="D1:X1"/>
    <mergeCell ref="A3:C3"/>
    <mergeCell ref="D3:S3"/>
    <mergeCell ref="U3:Z3"/>
    <mergeCell ref="Y1:AA1"/>
    <mergeCell ref="U2:AA2"/>
    <mergeCell ref="U4:V4"/>
    <mergeCell ref="X4:Z4"/>
    <mergeCell ref="U5:AA5"/>
    <mergeCell ref="P12:R12"/>
    <mergeCell ref="P13:R13"/>
    <mergeCell ref="U6:AA6"/>
    <mergeCell ref="U7:AA7"/>
    <mergeCell ref="B5:D5"/>
    <mergeCell ref="G5:M5"/>
    <mergeCell ref="P5:R5"/>
    <mergeCell ref="A2:C2"/>
    <mergeCell ref="D2:E2"/>
    <mergeCell ref="F2:G2"/>
    <mergeCell ref="P57:R57"/>
    <mergeCell ref="P58:R58"/>
    <mergeCell ref="U58:AA58"/>
    <mergeCell ref="U59:AA59"/>
    <mergeCell ref="U54:AA54"/>
    <mergeCell ref="U55:AA55"/>
    <mergeCell ref="U56:AA56"/>
    <mergeCell ref="U51:AA51"/>
    <mergeCell ref="O59:O63"/>
    <mergeCell ref="O51:O58"/>
    <mergeCell ref="U52:AA52"/>
    <mergeCell ref="U53:AA53"/>
    <mergeCell ref="U60:AA60"/>
    <mergeCell ref="P63:R63"/>
    <mergeCell ref="U63:AA63"/>
    <mergeCell ref="P62:R62"/>
    <mergeCell ref="U61:AA61"/>
    <mergeCell ref="U62:AA62"/>
    <mergeCell ref="P61:R61"/>
    <mergeCell ref="P60:R60"/>
    <mergeCell ref="P54:R54"/>
    <mergeCell ref="P51:R51"/>
    <mergeCell ref="P52:R52"/>
    <mergeCell ref="P53:R53"/>
  </mergeCells>
  <phoneticPr fontId="23"/>
  <pageMargins left="0.43307086614173229" right="0.15748031496062992" top="0.19685039370078741" bottom="0.15748031496062992" header="0.1968503937007874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申込書</vt:lpstr>
      <vt:lpstr>集計表</vt:lpstr>
      <vt:lpstr>宗像市</vt:lpstr>
      <vt:lpstr>福津市・古賀市・新宮町</vt:lpstr>
      <vt:lpstr>南区</vt:lpstr>
      <vt:lpstr>博多区</vt:lpstr>
      <vt:lpstr>中央区</vt:lpstr>
      <vt:lpstr>城南区</vt:lpstr>
      <vt:lpstr>早良区 </vt:lpstr>
      <vt:lpstr>西区</vt:lpstr>
      <vt:lpstr>春日市</vt:lpstr>
      <vt:lpstr>大野城</vt:lpstr>
      <vt:lpstr>筑紫野</vt:lpstr>
      <vt:lpstr>那珂川・太宰府</vt:lpstr>
      <vt:lpstr>宗像市!Print_Area</vt:lpstr>
      <vt:lpstr>集計表!Print_Area</vt:lpstr>
      <vt:lpstr>春日市!Print_Area</vt:lpstr>
      <vt:lpstr>城南区!Print_Area</vt:lpstr>
      <vt:lpstr>西区!Print_Area</vt:lpstr>
      <vt:lpstr>'早良区 '!Print_Area</vt:lpstr>
      <vt:lpstr>大野城!Print_Area</vt:lpstr>
      <vt:lpstr>筑紫野!Print_Area</vt:lpstr>
      <vt:lpstr>中央区!Print_Area</vt:lpstr>
      <vt:lpstr>那珂川・太宰府!Print_Area</vt:lpstr>
      <vt:lpstr>南区!Print_Area</vt:lpstr>
      <vt:lpstr>博多区!Print_Area</vt:lpstr>
      <vt:lpstr>福津市・古賀市・新宮町!Print_Area</vt:lpstr>
      <vt:lpstr>集計表!Print_Titles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MNOC_USER</dc:creator>
  <cp:lastModifiedBy>中道 康幸</cp:lastModifiedBy>
  <cp:lastPrinted>2025-09-10T02:59:49Z</cp:lastPrinted>
  <dcterms:created xsi:type="dcterms:W3CDTF">2009-05-25T08:22:39Z</dcterms:created>
  <dcterms:modified xsi:type="dcterms:W3CDTF">2025-11-11T02:12:11Z</dcterms:modified>
</cp:coreProperties>
</file>